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Sheet3" sheetId="3" r:id="rId6"/>
  </sheets>
  <definedNames/>
  <calcPr/>
  <extLst>
    <ext uri="GoogleSheetsCustomDataVersion1">
      <go:sheetsCustomData xmlns:go="http://customooxmlschemas.google.com/" r:id="rId7" roundtripDataSignature="AMtx7mh7xk8xNXXoA2/z+aHuy3YFpEAsSA=="/>
    </ext>
  </extLst>
</workbook>
</file>

<file path=xl/sharedStrings.xml><?xml version="1.0" encoding="utf-8"?>
<sst xmlns="http://schemas.openxmlformats.org/spreadsheetml/2006/main" count="118" uniqueCount="73">
  <si>
    <t>●なにこれ</t>
  </si>
  <si>
    <t>→相性強度スコア算出器（試作）</t>
  </si>
  <si>
    <t>→耐性に一定の定数をかけて平均値なりを出せば、「そのキャラの耐性総合強度」が分かるのではないかという試み</t>
  </si>
  <si>
    <r>
      <t xml:space="preserve">　判定基準はまだ考察中につき意見募集中。</t>
    </r>
    <r>
      <rPr>
        <rFont val="ＭＳ Ｐゴシック"/>
        <b/>
        <color rgb="FFFF0000"/>
        <sz val="11.0"/>
      </rPr>
      <t>この数字が正解ではないので、これだけを根拠に何か作るのはご遠慮プリーズ</t>
    </r>
  </si>
  <si>
    <t>前衛物理倍率：</t>
  </si>
  <si>
    <t>倍。剣撃～戦技の重みづけ。重要ではあるが、後衛向けの場合スコアが下がる。</t>
  </si>
  <si>
    <t>後衛物理倍率：</t>
  </si>
  <si>
    <t>倍。後衛ならそれほど重要ではない。</t>
  </si>
  <si>
    <t>メジャー魔法倍率：</t>
  </si>
  <si>
    <t>倍。火炎～衝撃。メジャー属性。どこに置くにしても危険ゆえ</t>
  </si>
  <si>
    <t>状態魔法倍率：</t>
  </si>
  <si>
    <t>倍。神経～呪殺。致命弱点。</t>
  </si>
  <si>
    <t>マイナー属性倍率：</t>
  </si>
  <si>
    <t>倍。まあこんなもんでしょ……後衛物理並みに影響度低いと思うよ……</t>
  </si>
  <si>
    <t>万能倍率：</t>
  </si>
  <si>
    <t>倍。万能に弱いと総合的にはクソ死ねる。ここに耐性があるとスコアがハネる。</t>
  </si>
  <si>
    <t>耐性ボーナス</t>
  </si>
  <si>
    <t>点。耐性の数だけプラス。ちなみに前衛スコアの耐性については、「物理4種」と「全耐性」でボーナスが二重にかかっている。</t>
  </si>
  <si>
    <t>無効以上ボーナス</t>
  </si>
  <si>
    <t>点。無効、反射、吸収の数だけプラス。耐性ボーナスと同時にかかるのでチョイ重みつけに注意。</t>
  </si>
  <si>
    <t>●使い方</t>
  </si>
  <si>
    <t>→この色のセルを手入力、</t>
  </si>
  <si>
    <t>それ以外をコピペして行を増やす</t>
  </si>
  <si>
    <t>●以下、計算用。反射、吸収を無効と同等にして、倍率をかける</t>
  </si>
  <si>
    <t>※物理4種をかなり重めに点数付けてる</t>
  </si>
  <si>
    <t>（前衛用）</t>
  </si>
  <si>
    <t>（後衛用）</t>
  </si>
  <si>
    <t>●影響度の調整のため、2乗して/100</t>
  </si>
  <si>
    <t>No</t>
  </si>
  <si>
    <t>名称</t>
  </si>
  <si>
    <t>LV</t>
  </si>
  <si>
    <t>総合スコア</t>
  </si>
  <si>
    <t>前衛スコア</t>
  </si>
  <si>
    <t>後衛スコア</t>
  </si>
  <si>
    <t>弱点数</t>
  </si>
  <si>
    <t>耐性数</t>
  </si>
  <si>
    <t>無効、反射、吸収</t>
  </si>
  <si>
    <t>剣撃</t>
  </si>
  <si>
    <t>飛具</t>
  </si>
  <si>
    <t>打撃</t>
  </si>
  <si>
    <t>戦技</t>
  </si>
  <si>
    <t>火炎</t>
  </si>
  <si>
    <t>氷結</t>
  </si>
  <si>
    <t>電撃</t>
  </si>
  <si>
    <t>衝撃</t>
  </si>
  <si>
    <t>神経</t>
  </si>
  <si>
    <t>精神</t>
  </si>
  <si>
    <t>破魔</t>
  </si>
  <si>
    <t>呪殺</t>
  </si>
  <si>
    <t>地変</t>
  </si>
  <si>
    <t>水撃</t>
  </si>
  <si>
    <t>疾風</t>
  </si>
  <si>
    <t>重力</t>
  </si>
  <si>
    <t>核熱</t>
  </si>
  <si>
    <t>万能</t>
  </si>
  <si>
    <t>フルフラット</t>
  </si>
  <si>
    <t>人間</t>
  </si>
  <si>
    <t>造魔ちゃん</t>
  </si>
  <si>
    <t>たけし</t>
  </si>
  <si>
    <t>デビハンあなた</t>
  </si>
  <si>
    <t>ゾンビちゃん</t>
  </si>
  <si>
    <t>ガキ</t>
  </si>
  <si>
    <t>アガートラーム</t>
  </si>
  <si>
    <t>ランダ</t>
  </si>
  <si>
    <t>ニュクス</t>
  </si>
  <si>
    <t>シヴァ</t>
  </si>
  <si>
    <t>フロストファイブ</t>
  </si>
  <si>
    <t>ホシガミ</t>
  </si>
  <si>
    <t>最も新しき神</t>
  </si>
  <si>
    <t>サンプルめっちゃ反射マン</t>
  </si>
  <si>
    <t>フルフラット万能弱点200</t>
  </si>
  <si>
    <t>フルフラット万能弱点500</t>
  </si>
  <si>
    <t>フル無効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</si>
</sst>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Arial"/>
    </font>
    <font>
      <sz val="11.0"/>
      <color theme="1"/>
      <name val="MS PGothic"/>
    </font>
    <font>
      <b/>
      <sz val="11.0"/>
      <color rgb="FF000000"/>
      <name val="MS PGothic"/>
    </font>
    <font>
      <sz val="11.0"/>
      <color rgb="FFC4BD97"/>
      <name val="MS PGothic"/>
    </font>
  </fonts>
  <fills count="4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4F4F4"/>
        <bgColor rgb="FFF4F4F4"/>
      </patternFill>
    </fill>
  </fills>
  <borders count="21">
    <border/>
    <border>
      <left/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1" fillId="2" fontId="1" numFmtId="0" xfId="0" applyAlignment="1" applyBorder="1" applyFill="1" applyFont="1">
      <alignment vertical="center"/>
    </xf>
    <xf borderId="2" fillId="3" fontId="2" numFmtId="0" xfId="0" applyAlignment="1" applyBorder="1" applyFill="1" applyFont="1">
      <alignment horizontal="center" shrinkToFit="0" vertical="center" wrapText="1"/>
    </xf>
    <xf borderId="3" fillId="3" fontId="2" numFmtId="0" xfId="0" applyAlignment="1" applyBorder="1" applyFont="1">
      <alignment horizontal="center" shrinkToFit="0" vertical="center" wrapText="1"/>
    </xf>
    <xf borderId="4" fillId="3" fontId="2" numFmtId="0" xfId="0" applyAlignment="1" applyBorder="1" applyFont="1">
      <alignment horizontal="center" shrinkToFit="0" vertical="center" wrapText="1"/>
    </xf>
    <xf borderId="5" fillId="3" fontId="2" numFmtId="0" xfId="0" applyAlignment="1" applyBorder="1" applyFont="1">
      <alignment horizontal="center" shrinkToFit="0" vertical="center" wrapText="1"/>
    </xf>
    <xf borderId="6" fillId="3" fontId="2" numFmtId="0" xfId="0" applyAlignment="1" applyBorder="1" applyFont="1">
      <alignment horizontal="center" shrinkToFit="0" vertical="center" wrapText="1"/>
    </xf>
    <xf borderId="7" fillId="2" fontId="1" numFmtId="0" xfId="0" applyAlignment="1" applyBorder="1" applyFont="1">
      <alignment vertical="center"/>
    </xf>
    <xf borderId="8" fillId="2" fontId="1" numFmtId="0" xfId="0" applyAlignment="1" applyBorder="1" applyFont="1">
      <alignment vertical="center"/>
    </xf>
    <xf borderId="9" fillId="2" fontId="1" numFmtId="0" xfId="0" applyAlignment="1" applyBorder="1" applyFont="1">
      <alignment vertical="center"/>
    </xf>
    <xf borderId="7" fillId="0" fontId="1" numFmtId="0" xfId="0" applyAlignment="1" applyBorder="1" applyFont="1">
      <alignment vertical="center"/>
    </xf>
    <xf borderId="8" fillId="0" fontId="1" numFmtId="0" xfId="0" applyAlignment="1" applyBorder="1" applyFont="1">
      <alignment vertical="center"/>
    </xf>
    <xf borderId="10" fillId="0" fontId="1" numFmtId="0" xfId="0" applyAlignment="1" applyBorder="1" applyFont="1">
      <alignment vertical="center"/>
    </xf>
    <xf borderId="11" fillId="2" fontId="1" numFmtId="0" xfId="0" applyAlignment="1" applyBorder="1" applyFont="1">
      <alignment vertical="center"/>
    </xf>
    <xf borderId="10" fillId="2" fontId="1" numFmtId="0" xfId="0" applyAlignment="1" applyBorder="1" applyFont="1">
      <alignment vertical="center"/>
    </xf>
    <xf borderId="12" fillId="0" fontId="3" numFmtId="0" xfId="0" applyAlignment="1" applyBorder="1" applyFont="1">
      <alignment vertical="center"/>
    </xf>
    <xf borderId="8" fillId="0" fontId="3" numFmtId="0" xfId="0" applyAlignment="1" applyBorder="1" applyFont="1">
      <alignment vertical="center"/>
    </xf>
    <xf borderId="13" fillId="0" fontId="3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10" fillId="0" fontId="3" numFmtId="0" xfId="0" applyAlignment="1" applyBorder="1" applyFont="1">
      <alignment vertical="center"/>
    </xf>
    <xf borderId="0" fillId="0" fontId="1" numFmtId="0" xfId="0" applyAlignment="1" applyFont="1">
      <alignment readingOrder="0" vertical="center"/>
    </xf>
    <xf borderId="14" fillId="2" fontId="1" numFmtId="0" xfId="0" applyAlignment="1" applyBorder="1" applyFont="1">
      <alignment vertical="center"/>
    </xf>
    <xf borderId="15" fillId="2" fontId="1" numFmtId="0" xfId="0" applyAlignment="1" applyBorder="1" applyFont="1">
      <alignment vertical="center"/>
    </xf>
    <xf borderId="16" fillId="2" fontId="1" numFmtId="0" xfId="0" applyAlignment="1" applyBorder="1" applyFont="1">
      <alignment vertical="center"/>
    </xf>
    <xf borderId="14" fillId="0" fontId="1" numFmtId="0" xfId="0" applyAlignment="1" applyBorder="1" applyFont="1">
      <alignment vertical="center"/>
    </xf>
    <xf borderId="15" fillId="0" fontId="1" numFmtId="0" xfId="0" applyAlignment="1" applyBorder="1" applyFont="1">
      <alignment vertical="center"/>
    </xf>
    <xf borderId="17" fillId="0" fontId="1" numFmtId="0" xfId="0" applyAlignment="1" applyBorder="1" applyFont="1">
      <alignment vertical="center"/>
    </xf>
    <xf borderId="18" fillId="2" fontId="1" numFmtId="0" xfId="0" applyAlignment="1" applyBorder="1" applyFont="1">
      <alignment vertical="center"/>
    </xf>
    <xf borderId="17" fillId="2" fontId="1" numFmtId="0" xfId="0" applyAlignment="1" applyBorder="1" applyFont="1">
      <alignment vertical="center"/>
    </xf>
    <xf borderId="19" fillId="0" fontId="3" numFmtId="0" xfId="0" applyAlignment="1" applyBorder="1" applyFont="1">
      <alignment vertical="center"/>
    </xf>
    <xf borderId="15" fillId="0" fontId="3" numFmtId="0" xfId="0" applyAlignment="1" applyBorder="1" applyFont="1">
      <alignment vertical="center"/>
    </xf>
    <xf borderId="20" fillId="0" fontId="3" numFmtId="0" xfId="0" applyAlignment="1" applyBorder="1" applyFont="1">
      <alignment vertical="center"/>
    </xf>
    <xf borderId="14" fillId="0" fontId="3" numFmtId="0" xfId="0" applyAlignment="1" applyBorder="1" applyFont="1">
      <alignment vertical="center"/>
    </xf>
    <xf borderId="17" fillId="0" fontId="3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3" width="7.88"/>
    <col customWidth="1" min="4" max="4" width="18.0"/>
    <col customWidth="1" min="5" max="5" width="7.88"/>
    <col customWidth="1" min="6" max="6" width="9.75"/>
    <col customWidth="1" min="7" max="7" width="11.13"/>
    <col customWidth="1" min="8" max="10" width="13.5"/>
    <col customWidth="1" min="11" max="11" width="14.13"/>
    <col customWidth="1" min="12" max="73" width="7.88"/>
  </cols>
  <sheetData>
    <row r="1" ht="13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ht="13.5" customHeight="1">
      <c r="A2" s="1"/>
      <c r="B2" s="1"/>
      <c r="C2" s="1" t="s">
        <v>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</row>
    <row r="3" ht="13.5" customHeight="1">
      <c r="A3" s="1"/>
      <c r="B3" s="1"/>
      <c r="C3" s="1" t="s">
        <v>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</row>
    <row r="4" ht="13.5" customHeight="1">
      <c r="A4" s="1"/>
      <c r="B4" s="1"/>
      <c r="C4" s="1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</row>
    <row r="5" ht="13.5" customHeight="1">
      <c r="A5" s="1"/>
      <c r="B5" s="1"/>
      <c r="C5" s="1" t="s">
        <v>3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</row>
    <row r="6" ht="13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</row>
    <row r="7" ht="13.5" customHeight="1">
      <c r="A7" s="1"/>
      <c r="B7" s="1"/>
      <c r="C7" s="1"/>
      <c r="D7" s="1" t="s">
        <v>4</v>
      </c>
      <c r="E7" s="1">
        <v>1.8</v>
      </c>
      <c r="F7" s="1" t="s">
        <v>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</row>
    <row r="8" ht="13.5" customHeight="1">
      <c r="A8" s="1"/>
      <c r="B8" s="1"/>
      <c r="C8" s="1"/>
      <c r="D8" s="1" t="s">
        <v>6</v>
      </c>
      <c r="E8" s="1">
        <v>1.2</v>
      </c>
      <c r="F8" s="1" t="s">
        <v>7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</row>
    <row r="9" ht="13.5" customHeight="1">
      <c r="A9" s="1"/>
      <c r="B9" s="1"/>
      <c r="C9" s="1"/>
      <c r="D9" s="1" t="s">
        <v>8</v>
      </c>
      <c r="E9" s="1">
        <v>1.5</v>
      </c>
      <c r="F9" s="1" t="s">
        <v>9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</row>
    <row r="10" ht="13.5" customHeight="1">
      <c r="A10" s="1"/>
      <c r="B10" s="1"/>
      <c r="C10" s="1"/>
      <c r="D10" s="1" t="s">
        <v>10</v>
      </c>
      <c r="E10" s="1">
        <v>2.5</v>
      </c>
      <c r="F10" s="1" t="s">
        <v>11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ht="13.5" customHeight="1">
      <c r="A11" s="1"/>
      <c r="B11" s="1"/>
      <c r="C11" s="1"/>
      <c r="D11" s="1" t="s">
        <v>12</v>
      </c>
      <c r="E11" s="1">
        <v>1.2</v>
      </c>
      <c r="F11" s="1" t="s">
        <v>13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</row>
    <row r="12" ht="13.5" customHeight="1">
      <c r="A12" s="1"/>
      <c r="B12" s="1"/>
      <c r="C12" s="1"/>
      <c r="D12" s="1" t="s">
        <v>14</v>
      </c>
      <c r="E12" s="1">
        <v>5.0</v>
      </c>
      <c r="F12" s="1" t="s">
        <v>15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</row>
    <row r="13" ht="13.5" customHeight="1">
      <c r="A13" s="1"/>
      <c r="B13" s="1"/>
      <c r="C13" s="1"/>
      <c r="D13" s="1" t="s">
        <v>16</v>
      </c>
      <c r="E13" s="1">
        <v>100.0</v>
      </c>
      <c r="F13" s="1" t="s">
        <v>17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</row>
    <row r="14" ht="13.5" customHeight="1">
      <c r="A14" s="1"/>
      <c r="B14" s="1"/>
      <c r="C14" s="1"/>
      <c r="D14" s="1" t="s">
        <v>18</v>
      </c>
      <c r="E14" s="1">
        <v>250.0</v>
      </c>
      <c r="F14" s="1" t="s">
        <v>19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</row>
    <row r="15" ht="13.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</row>
    <row r="16" ht="13.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</row>
    <row r="17" ht="13.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</row>
    <row r="18" ht="13.5" customHeight="1">
      <c r="A18" s="1"/>
      <c r="B18" s="1"/>
      <c r="C18" s="1" t="s">
        <v>20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</row>
    <row r="19" ht="13.5" customHeight="1">
      <c r="A19" s="1"/>
      <c r="B19" s="1"/>
      <c r="C19" s="2" t="s">
        <v>21</v>
      </c>
      <c r="D19" s="2"/>
      <c r="E19" s="1" t="s">
        <v>22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ht="13.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</row>
    <row r="21" ht="13.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</row>
    <row r="22" ht="13.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 t="s">
        <v>23</v>
      </c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</row>
    <row r="23" ht="13.5" customHeight="1">
      <c r="A23" s="1"/>
      <c r="B23" s="1"/>
      <c r="C23" s="1"/>
      <c r="D23" s="1"/>
      <c r="E23" s="1"/>
      <c r="F23" s="1"/>
      <c r="G23" s="1" t="s">
        <v>24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 t="s">
        <v>25</v>
      </c>
      <c r="AE23" s="1"/>
      <c r="AF23" s="1"/>
      <c r="AG23" s="1"/>
      <c r="AH23" s="1" t="s">
        <v>26</v>
      </c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 t="s">
        <v>27</v>
      </c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</row>
    <row r="24" ht="13.5" customHeight="1">
      <c r="A24" s="1"/>
      <c r="B24" s="1"/>
      <c r="C24" s="3" t="s">
        <v>28</v>
      </c>
      <c r="D24" s="4" t="s">
        <v>29</v>
      </c>
      <c r="E24" s="5" t="s">
        <v>30</v>
      </c>
      <c r="F24" s="3" t="s">
        <v>31</v>
      </c>
      <c r="G24" s="4" t="s">
        <v>32</v>
      </c>
      <c r="H24" s="4" t="s">
        <v>33</v>
      </c>
      <c r="I24" s="4" t="s">
        <v>34</v>
      </c>
      <c r="J24" s="4" t="s">
        <v>35</v>
      </c>
      <c r="K24" s="6" t="s">
        <v>36</v>
      </c>
      <c r="L24" s="7" t="s">
        <v>37</v>
      </c>
      <c r="M24" s="4" t="s">
        <v>38</v>
      </c>
      <c r="N24" s="4" t="s">
        <v>39</v>
      </c>
      <c r="O24" s="4" t="s">
        <v>40</v>
      </c>
      <c r="P24" s="4" t="s">
        <v>41</v>
      </c>
      <c r="Q24" s="4" t="s">
        <v>42</v>
      </c>
      <c r="R24" s="4" t="s">
        <v>43</v>
      </c>
      <c r="S24" s="4" t="s">
        <v>44</v>
      </c>
      <c r="T24" s="4" t="s">
        <v>45</v>
      </c>
      <c r="U24" s="4" t="s">
        <v>46</v>
      </c>
      <c r="V24" s="4" t="s">
        <v>47</v>
      </c>
      <c r="W24" s="4" t="s">
        <v>48</v>
      </c>
      <c r="X24" s="4" t="s">
        <v>49</v>
      </c>
      <c r="Y24" s="4" t="s">
        <v>50</v>
      </c>
      <c r="Z24" s="4" t="s">
        <v>51</v>
      </c>
      <c r="AA24" s="4" t="s">
        <v>52</v>
      </c>
      <c r="AB24" s="4" t="s">
        <v>53</v>
      </c>
      <c r="AC24" s="6" t="s">
        <v>54</v>
      </c>
      <c r="AD24" s="7" t="s">
        <v>37</v>
      </c>
      <c r="AE24" s="4" t="s">
        <v>38</v>
      </c>
      <c r="AF24" s="4" t="s">
        <v>39</v>
      </c>
      <c r="AG24" s="4" t="s">
        <v>40</v>
      </c>
      <c r="AH24" s="4" t="s">
        <v>37</v>
      </c>
      <c r="AI24" s="4" t="s">
        <v>38</v>
      </c>
      <c r="AJ24" s="4" t="s">
        <v>39</v>
      </c>
      <c r="AK24" s="4" t="s">
        <v>40</v>
      </c>
      <c r="AL24" s="4" t="s">
        <v>41</v>
      </c>
      <c r="AM24" s="4" t="s">
        <v>42</v>
      </c>
      <c r="AN24" s="4" t="s">
        <v>43</v>
      </c>
      <c r="AO24" s="4" t="s">
        <v>44</v>
      </c>
      <c r="AP24" s="4" t="s">
        <v>45</v>
      </c>
      <c r="AQ24" s="4" t="s">
        <v>46</v>
      </c>
      <c r="AR24" s="4" t="s">
        <v>47</v>
      </c>
      <c r="AS24" s="4" t="s">
        <v>48</v>
      </c>
      <c r="AT24" s="4" t="s">
        <v>49</v>
      </c>
      <c r="AU24" s="4" t="s">
        <v>50</v>
      </c>
      <c r="AV24" s="4" t="s">
        <v>51</v>
      </c>
      <c r="AW24" s="4" t="s">
        <v>52</v>
      </c>
      <c r="AX24" s="4" t="s">
        <v>53</v>
      </c>
      <c r="AY24" s="5" t="s">
        <v>54</v>
      </c>
      <c r="AZ24" s="3" t="s">
        <v>37</v>
      </c>
      <c r="BA24" s="4" t="s">
        <v>38</v>
      </c>
      <c r="BB24" s="4" t="s">
        <v>39</v>
      </c>
      <c r="BC24" s="4" t="s">
        <v>40</v>
      </c>
      <c r="BD24" s="4" t="s">
        <v>37</v>
      </c>
      <c r="BE24" s="4" t="s">
        <v>38</v>
      </c>
      <c r="BF24" s="4" t="s">
        <v>39</v>
      </c>
      <c r="BG24" s="4" t="s">
        <v>40</v>
      </c>
      <c r="BH24" s="4" t="s">
        <v>41</v>
      </c>
      <c r="BI24" s="4" t="s">
        <v>42</v>
      </c>
      <c r="BJ24" s="4" t="s">
        <v>43</v>
      </c>
      <c r="BK24" s="4" t="s">
        <v>44</v>
      </c>
      <c r="BL24" s="4" t="s">
        <v>45</v>
      </c>
      <c r="BM24" s="4" t="s">
        <v>46</v>
      </c>
      <c r="BN24" s="4" t="s">
        <v>47</v>
      </c>
      <c r="BO24" s="4" t="s">
        <v>48</v>
      </c>
      <c r="BP24" s="4" t="s">
        <v>49</v>
      </c>
      <c r="BQ24" s="4" t="s">
        <v>50</v>
      </c>
      <c r="BR24" s="4" t="s">
        <v>51</v>
      </c>
      <c r="BS24" s="4" t="s">
        <v>52</v>
      </c>
      <c r="BT24" s="4" t="s">
        <v>53</v>
      </c>
      <c r="BU24" s="6" t="s">
        <v>54</v>
      </c>
    </row>
    <row r="25" ht="13.5" customHeight="1">
      <c r="A25" s="1"/>
      <c r="B25" s="1"/>
      <c r="C25" s="8">
        <v>1.0</v>
      </c>
      <c r="D25" s="9" t="s">
        <v>55</v>
      </c>
      <c r="E25" s="10">
        <v>5.0</v>
      </c>
      <c r="F25" s="11">
        <f t="shared" ref="F25:F29" si="7">ROUNDUP((G25+H25)/1.5,0)</f>
        <v>9950</v>
      </c>
      <c r="G25" s="12">
        <f t="shared" ref="G25:G29" si="8">ROUNDUP((SUM(AZ25:BC25)/2+SUM(BH25:BU25)/18)/2+(COUNTIF(L25:O25,"&lt;150")*$E$13)+(COUNTIF(L25:O25,"&lt;1")*$E$14)+(COUNTIF(L25:O25,"=999")*($E$13+$E$14)),0)</f>
        <v>8527</v>
      </c>
      <c r="H25" s="12">
        <f t="shared" ref="H25:H29" si="9">ROUNDUP((SUM(BD25:BG25)+SUM(BH25:BU25))/18+(COUNTIF(L25:AC25,"&lt;100")*$E$13)+(COUNTIF(L25:AC25,"&lt;1")*$E$14)+(COUNTIF(L25:AC25,"=999")*($E$13+$E$14)),0)</f>
        <v>6397</v>
      </c>
      <c r="I25" s="12">
        <f t="shared" ref="I25:I29" si="10">COUNTIFS(L25:AC25,"&lt;999",L25:AC25,"&gt;100")</f>
        <v>0</v>
      </c>
      <c r="J25" s="12">
        <f t="shared" ref="J25:J29" si="11">COUNTIF(L25:AC25,"&lt;100")+COUNTIF(L25:AC25,"=999")</f>
        <v>0</v>
      </c>
      <c r="K25" s="13">
        <f t="shared" ref="K25:K29" si="12">COUNTIF(L25:AC25,"&lt;1")+COUNTIF(L25:AC25,"=999")</f>
        <v>0</v>
      </c>
      <c r="L25" s="14">
        <v>100.0</v>
      </c>
      <c r="M25" s="9">
        <v>100.0</v>
      </c>
      <c r="N25" s="9">
        <v>100.0</v>
      </c>
      <c r="O25" s="9">
        <v>100.0</v>
      </c>
      <c r="P25" s="9">
        <v>100.0</v>
      </c>
      <c r="Q25" s="9">
        <v>100.0</v>
      </c>
      <c r="R25" s="9">
        <v>100.0</v>
      </c>
      <c r="S25" s="9">
        <v>100.0</v>
      </c>
      <c r="T25" s="9">
        <v>100.0</v>
      </c>
      <c r="U25" s="9">
        <v>100.0</v>
      </c>
      <c r="V25" s="9">
        <v>100.0</v>
      </c>
      <c r="W25" s="9">
        <v>100.0</v>
      </c>
      <c r="X25" s="9">
        <v>100.0</v>
      </c>
      <c r="Y25" s="9">
        <v>100.0</v>
      </c>
      <c r="Z25" s="9">
        <v>100.0</v>
      </c>
      <c r="AA25" s="9">
        <v>100.0</v>
      </c>
      <c r="AB25" s="9">
        <v>100.0</v>
      </c>
      <c r="AC25" s="15">
        <v>100.0</v>
      </c>
      <c r="AD25" s="16">
        <f t="shared" ref="AD25:AG25" si="1">IF((500- IF(L25=999,0,L25))*$E$7&lt;0,0,(500- IF(L25=999,0,L25))*$E$7)</f>
        <v>720</v>
      </c>
      <c r="AE25" s="17">
        <f t="shared" si="1"/>
        <v>720</v>
      </c>
      <c r="AF25" s="17">
        <f t="shared" si="1"/>
        <v>720</v>
      </c>
      <c r="AG25" s="17">
        <f t="shared" si="1"/>
        <v>720</v>
      </c>
      <c r="AH25" s="17">
        <f t="shared" ref="AH25:AK25" si="2">IF((500-IF(L25=999,0,L25))*$E$8&lt;0,0,(500-IF(L25=999,0,L25))*$E$8)</f>
        <v>480</v>
      </c>
      <c r="AI25" s="17">
        <f t="shared" si="2"/>
        <v>480</v>
      </c>
      <c r="AJ25" s="17">
        <f t="shared" si="2"/>
        <v>480</v>
      </c>
      <c r="AK25" s="17">
        <f t="shared" si="2"/>
        <v>480</v>
      </c>
      <c r="AL25" s="17">
        <f t="shared" ref="AL25:AO25" si="3">IF((500-IF(P25=999,0,P25))*$E$9&lt;0,0,(500-IF(P25=999,0,P25))*$E$9)</f>
        <v>600</v>
      </c>
      <c r="AM25" s="17">
        <f t="shared" si="3"/>
        <v>600</v>
      </c>
      <c r="AN25" s="17">
        <f t="shared" si="3"/>
        <v>600</v>
      </c>
      <c r="AO25" s="17">
        <f t="shared" si="3"/>
        <v>600</v>
      </c>
      <c r="AP25" s="17">
        <f t="shared" ref="AP25:AS25" si="4">IF((500-IF(T25=999,0,T25))*$E$10&lt;0,0,(500-IF(T25=999,0,T25))*$E$10)</f>
        <v>1000</v>
      </c>
      <c r="AQ25" s="17">
        <f t="shared" si="4"/>
        <v>1000</v>
      </c>
      <c r="AR25" s="17">
        <f t="shared" si="4"/>
        <v>1000</v>
      </c>
      <c r="AS25" s="17">
        <f t="shared" si="4"/>
        <v>1000</v>
      </c>
      <c r="AT25" s="17">
        <f t="shared" ref="AT25:AX25" si="5">IF((500-IF(X25=999,0,X25))*$E$11&lt;0,0,(500-IF(X25=999,0,X25))*$E$11)</f>
        <v>480</v>
      </c>
      <c r="AU25" s="17">
        <f t="shared" si="5"/>
        <v>480</v>
      </c>
      <c r="AV25" s="17">
        <f t="shared" si="5"/>
        <v>480</v>
      </c>
      <c r="AW25" s="17">
        <f t="shared" si="5"/>
        <v>480</v>
      </c>
      <c r="AX25" s="17">
        <f t="shared" si="5"/>
        <v>480</v>
      </c>
      <c r="AY25" s="18">
        <f t="shared" ref="AY25:AY46" si="18">IF((500-IF(AC25=999,0,AC25))*$E$12&lt;0,0,(500-IF(AC25=999,0,AC25))*$E$12)</f>
        <v>2000</v>
      </c>
      <c r="AZ25" s="19">
        <f t="shared" ref="AZ25:BU25" si="6"> (AD25)* (AD25)/100</f>
        <v>5184</v>
      </c>
      <c r="BA25" s="17">
        <f t="shared" si="6"/>
        <v>5184</v>
      </c>
      <c r="BB25" s="17">
        <f t="shared" si="6"/>
        <v>5184</v>
      </c>
      <c r="BC25" s="17">
        <f t="shared" si="6"/>
        <v>5184</v>
      </c>
      <c r="BD25" s="17">
        <f t="shared" si="6"/>
        <v>2304</v>
      </c>
      <c r="BE25" s="17">
        <f t="shared" si="6"/>
        <v>2304</v>
      </c>
      <c r="BF25" s="17">
        <f t="shared" si="6"/>
        <v>2304</v>
      </c>
      <c r="BG25" s="17">
        <f t="shared" si="6"/>
        <v>2304</v>
      </c>
      <c r="BH25" s="17">
        <f t="shared" si="6"/>
        <v>3600</v>
      </c>
      <c r="BI25" s="17">
        <f t="shared" si="6"/>
        <v>3600</v>
      </c>
      <c r="BJ25" s="17">
        <f t="shared" si="6"/>
        <v>3600</v>
      </c>
      <c r="BK25" s="17">
        <f t="shared" si="6"/>
        <v>3600</v>
      </c>
      <c r="BL25" s="17">
        <f t="shared" si="6"/>
        <v>10000</v>
      </c>
      <c r="BM25" s="17">
        <f t="shared" si="6"/>
        <v>10000</v>
      </c>
      <c r="BN25" s="17">
        <f t="shared" si="6"/>
        <v>10000</v>
      </c>
      <c r="BO25" s="17">
        <f t="shared" si="6"/>
        <v>10000</v>
      </c>
      <c r="BP25" s="17">
        <f t="shared" si="6"/>
        <v>2304</v>
      </c>
      <c r="BQ25" s="17">
        <f t="shared" si="6"/>
        <v>2304</v>
      </c>
      <c r="BR25" s="17">
        <f t="shared" si="6"/>
        <v>2304</v>
      </c>
      <c r="BS25" s="17">
        <f t="shared" si="6"/>
        <v>2304</v>
      </c>
      <c r="BT25" s="17">
        <f t="shared" si="6"/>
        <v>2304</v>
      </c>
      <c r="BU25" s="20">
        <f t="shared" si="6"/>
        <v>40000</v>
      </c>
    </row>
    <row r="26" ht="13.5" customHeight="1">
      <c r="A26" s="1"/>
      <c r="B26" s="1"/>
      <c r="C26" s="8">
        <v>2.0</v>
      </c>
      <c r="D26" s="9" t="s">
        <v>56</v>
      </c>
      <c r="E26" s="10">
        <v>5.0</v>
      </c>
      <c r="F26" s="11">
        <f t="shared" si="7"/>
        <v>10495</v>
      </c>
      <c r="G26" s="12">
        <f t="shared" si="8"/>
        <v>8683</v>
      </c>
      <c r="H26" s="12">
        <f t="shared" si="9"/>
        <v>7059</v>
      </c>
      <c r="I26" s="12">
        <f t="shared" si="10"/>
        <v>0</v>
      </c>
      <c r="J26" s="12">
        <f t="shared" si="11"/>
        <v>1</v>
      </c>
      <c r="K26" s="13">
        <f t="shared" si="12"/>
        <v>1</v>
      </c>
      <c r="L26" s="14">
        <v>100.0</v>
      </c>
      <c r="M26" s="9">
        <v>100.0</v>
      </c>
      <c r="N26" s="9">
        <v>100.0</v>
      </c>
      <c r="O26" s="9">
        <v>100.0</v>
      </c>
      <c r="P26" s="9">
        <v>100.0</v>
      </c>
      <c r="Q26" s="9">
        <v>100.0</v>
      </c>
      <c r="R26" s="9">
        <v>100.0</v>
      </c>
      <c r="S26" s="9">
        <v>100.0</v>
      </c>
      <c r="T26" s="9">
        <v>100.0</v>
      </c>
      <c r="U26" s="9">
        <v>100.0</v>
      </c>
      <c r="V26" s="9">
        <v>0.0</v>
      </c>
      <c r="W26" s="9">
        <v>100.0</v>
      </c>
      <c r="X26" s="9">
        <v>100.0</v>
      </c>
      <c r="Y26" s="9">
        <v>100.0</v>
      </c>
      <c r="Z26" s="9">
        <v>100.0</v>
      </c>
      <c r="AA26" s="9">
        <v>100.0</v>
      </c>
      <c r="AB26" s="9">
        <v>100.0</v>
      </c>
      <c r="AC26" s="15">
        <v>100.0</v>
      </c>
      <c r="AD26" s="16">
        <f t="shared" ref="AD26:AG26" si="13">IF((500- IF(L26=999,0,L26))*$E$7&lt;0,0,(500- IF(L26=999,0,L26))*$E$7)</f>
        <v>720</v>
      </c>
      <c r="AE26" s="17">
        <f t="shared" si="13"/>
        <v>720</v>
      </c>
      <c r="AF26" s="17">
        <f t="shared" si="13"/>
        <v>720</v>
      </c>
      <c r="AG26" s="17">
        <f t="shared" si="13"/>
        <v>720</v>
      </c>
      <c r="AH26" s="17">
        <f t="shared" ref="AH26:AK26" si="14">IF((500-IF(L26=999,0,L26))*$E$8&lt;0,0,(500-IF(L26=999,0,L26))*$E$8)</f>
        <v>480</v>
      </c>
      <c r="AI26" s="17">
        <f t="shared" si="14"/>
        <v>480</v>
      </c>
      <c r="AJ26" s="17">
        <f t="shared" si="14"/>
        <v>480</v>
      </c>
      <c r="AK26" s="17">
        <f t="shared" si="14"/>
        <v>480</v>
      </c>
      <c r="AL26" s="17">
        <f t="shared" ref="AL26:AO26" si="15">IF((500-IF(P26=999,0,P26))*$E$9&lt;0,0,(500-IF(P26=999,0,P26))*$E$9)</f>
        <v>600</v>
      </c>
      <c r="AM26" s="17">
        <f t="shared" si="15"/>
        <v>600</v>
      </c>
      <c r="AN26" s="17">
        <f t="shared" si="15"/>
        <v>600</v>
      </c>
      <c r="AO26" s="17">
        <f t="shared" si="15"/>
        <v>600</v>
      </c>
      <c r="AP26" s="17">
        <f t="shared" ref="AP26:AS26" si="16">IF((500-IF(T26=999,0,T26))*$E$10&lt;0,0,(500-IF(T26=999,0,T26))*$E$10)</f>
        <v>1000</v>
      </c>
      <c r="AQ26" s="17">
        <f t="shared" si="16"/>
        <v>1000</v>
      </c>
      <c r="AR26" s="17">
        <f t="shared" si="16"/>
        <v>1250</v>
      </c>
      <c r="AS26" s="17">
        <f t="shared" si="16"/>
        <v>1000</v>
      </c>
      <c r="AT26" s="17">
        <f t="shared" ref="AT26:AX26" si="17">IF((500-IF(X26=999,0,X26))*$E$11&lt;0,0,(500-IF(X26=999,0,X26))*$E$11)</f>
        <v>480</v>
      </c>
      <c r="AU26" s="17">
        <f t="shared" si="17"/>
        <v>480</v>
      </c>
      <c r="AV26" s="17">
        <f t="shared" si="17"/>
        <v>480</v>
      </c>
      <c r="AW26" s="17">
        <f t="shared" si="17"/>
        <v>480</v>
      </c>
      <c r="AX26" s="17">
        <f t="shared" si="17"/>
        <v>480</v>
      </c>
      <c r="AY26" s="18">
        <f t="shared" si="18"/>
        <v>2000</v>
      </c>
      <c r="AZ26" s="19">
        <f t="shared" ref="AZ26:BU26" si="19"> (AD26)* (AD26)/100</f>
        <v>5184</v>
      </c>
      <c r="BA26" s="17">
        <f t="shared" si="19"/>
        <v>5184</v>
      </c>
      <c r="BB26" s="17">
        <f t="shared" si="19"/>
        <v>5184</v>
      </c>
      <c r="BC26" s="17">
        <f t="shared" si="19"/>
        <v>5184</v>
      </c>
      <c r="BD26" s="17">
        <f t="shared" si="19"/>
        <v>2304</v>
      </c>
      <c r="BE26" s="17">
        <f t="shared" si="19"/>
        <v>2304</v>
      </c>
      <c r="BF26" s="17">
        <f t="shared" si="19"/>
        <v>2304</v>
      </c>
      <c r="BG26" s="17">
        <f t="shared" si="19"/>
        <v>2304</v>
      </c>
      <c r="BH26" s="17">
        <f t="shared" si="19"/>
        <v>3600</v>
      </c>
      <c r="BI26" s="17">
        <f t="shared" si="19"/>
        <v>3600</v>
      </c>
      <c r="BJ26" s="17">
        <f t="shared" si="19"/>
        <v>3600</v>
      </c>
      <c r="BK26" s="17">
        <f t="shared" si="19"/>
        <v>3600</v>
      </c>
      <c r="BL26" s="17">
        <f t="shared" si="19"/>
        <v>10000</v>
      </c>
      <c r="BM26" s="17">
        <f t="shared" si="19"/>
        <v>10000</v>
      </c>
      <c r="BN26" s="17">
        <f t="shared" si="19"/>
        <v>15625</v>
      </c>
      <c r="BO26" s="17">
        <f t="shared" si="19"/>
        <v>10000</v>
      </c>
      <c r="BP26" s="17">
        <f t="shared" si="19"/>
        <v>2304</v>
      </c>
      <c r="BQ26" s="17">
        <f t="shared" si="19"/>
        <v>2304</v>
      </c>
      <c r="BR26" s="17">
        <f t="shared" si="19"/>
        <v>2304</v>
      </c>
      <c r="BS26" s="17">
        <f t="shared" si="19"/>
        <v>2304</v>
      </c>
      <c r="BT26" s="17">
        <f t="shared" si="19"/>
        <v>2304</v>
      </c>
      <c r="BU26" s="20">
        <f t="shared" si="19"/>
        <v>40000</v>
      </c>
    </row>
    <row r="27" ht="13.5" customHeight="1">
      <c r="A27" s="1"/>
      <c r="B27" s="1"/>
      <c r="C27" s="8">
        <v>3.0</v>
      </c>
      <c r="D27" s="9" t="s">
        <v>57</v>
      </c>
      <c r="E27" s="10">
        <v>5.0</v>
      </c>
      <c r="F27" s="11">
        <f t="shared" si="7"/>
        <v>12322</v>
      </c>
      <c r="G27" s="12">
        <f t="shared" si="8"/>
        <v>9319</v>
      </c>
      <c r="H27" s="12">
        <f t="shared" si="9"/>
        <v>9163</v>
      </c>
      <c r="I27" s="12">
        <f t="shared" si="10"/>
        <v>0</v>
      </c>
      <c r="J27" s="12">
        <f t="shared" si="11"/>
        <v>5</v>
      </c>
      <c r="K27" s="13">
        <f t="shared" si="12"/>
        <v>4</v>
      </c>
      <c r="L27" s="14">
        <v>100.0</v>
      </c>
      <c r="M27" s="9">
        <v>100.0</v>
      </c>
      <c r="N27" s="9">
        <v>100.0</v>
      </c>
      <c r="O27" s="9">
        <v>75.0</v>
      </c>
      <c r="P27" s="9">
        <v>100.0</v>
      </c>
      <c r="Q27" s="9">
        <v>100.0</v>
      </c>
      <c r="R27" s="9">
        <v>100.0</v>
      </c>
      <c r="S27" s="9">
        <v>100.0</v>
      </c>
      <c r="T27" s="9">
        <v>0.0</v>
      </c>
      <c r="U27" s="9">
        <v>0.0</v>
      </c>
      <c r="V27" s="9">
        <v>0.0</v>
      </c>
      <c r="W27" s="9">
        <v>0.0</v>
      </c>
      <c r="X27" s="9">
        <v>100.0</v>
      </c>
      <c r="Y27" s="9">
        <v>100.0</v>
      </c>
      <c r="Z27" s="9">
        <v>100.0</v>
      </c>
      <c r="AA27" s="9">
        <v>100.0</v>
      </c>
      <c r="AB27" s="9">
        <v>100.0</v>
      </c>
      <c r="AC27" s="15">
        <v>100.0</v>
      </c>
      <c r="AD27" s="16">
        <f t="shared" ref="AD27:AG27" si="20">IF((500- IF(L27=999,0,L27))*$E$7&lt;0,0,(500- IF(L27=999,0,L27))*$E$7)</f>
        <v>720</v>
      </c>
      <c r="AE27" s="17">
        <f t="shared" si="20"/>
        <v>720</v>
      </c>
      <c r="AF27" s="17">
        <f t="shared" si="20"/>
        <v>720</v>
      </c>
      <c r="AG27" s="17">
        <f t="shared" si="20"/>
        <v>765</v>
      </c>
      <c r="AH27" s="17">
        <f t="shared" ref="AH27:AK27" si="21">IF((500-IF(L27=999,0,L27))*$E$8&lt;0,0,(500-IF(L27=999,0,L27))*$E$8)</f>
        <v>480</v>
      </c>
      <c r="AI27" s="17">
        <f t="shared" si="21"/>
        <v>480</v>
      </c>
      <c r="AJ27" s="17">
        <f t="shared" si="21"/>
        <v>480</v>
      </c>
      <c r="AK27" s="17">
        <f t="shared" si="21"/>
        <v>510</v>
      </c>
      <c r="AL27" s="17">
        <f t="shared" ref="AL27:AO27" si="22">IF((500-IF(P27=999,0,P27))*$E$9&lt;0,0,(500-IF(P27=999,0,P27))*$E$9)</f>
        <v>600</v>
      </c>
      <c r="AM27" s="17">
        <f t="shared" si="22"/>
        <v>600</v>
      </c>
      <c r="AN27" s="17">
        <f t="shared" si="22"/>
        <v>600</v>
      </c>
      <c r="AO27" s="17">
        <f t="shared" si="22"/>
        <v>600</v>
      </c>
      <c r="AP27" s="17">
        <f t="shared" ref="AP27:AS27" si="23">IF((500-IF(T27=999,0,T27))*$E$10&lt;0,0,(500-IF(T27=999,0,T27))*$E$10)</f>
        <v>1250</v>
      </c>
      <c r="AQ27" s="17">
        <f t="shared" si="23"/>
        <v>1250</v>
      </c>
      <c r="AR27" s="17">
        <f t="shared" si="23"/>
        <v>1250</v>
      </c>
      <c r="AS27" s="17">
        <f t="shared" si="23"/>
        <v>1250</v>
      </c>
      <c r="AT27" s="17">
        <f t="shared" ref="AT27:AX27" si="24">IF((500-IF(X27=999,0,X27))*$E$11&lt;0,0,(500-IF(X27=999,0,X27))*$E$11)</f>
        <v>480</v>
      </c>
      <c r="AU27" s="17">
        <f t="shared" si="24"/>
        <v>480</v>
      </c>
      <c r="AV27" s="17">
        <f t="shared" si="24"/>
        <v>480</v>
      </c>
      <c r="AW27" s="17">
        <f t="shared" si="24"/>
        <v>480</v>
      </c>
      <c r="AX27" s="17">
        <f t="shared" si="24"/>
        <v>480</v>
      </c>
      <c r="AY27" s="18">
        <f t="shared" si="18"/>
        <v>2000</v>
      </c>
      <c r="AZ27" s="19">
        <f t="shared" ref="AZ27:BU27" si="25"> (AD27)* (AD27)/100</f>
        <v>5184</v>
      </c>
      <c r="BA27" s="17">
        <f t="shared" si="25"/>
        <v>5184</v>
      </c>
      <c r="BB27" s="17">
        <f t="shared" si="25"/>
        <v>5184</v>
      </c>
      <c r="BC27" s="17">
        <f t="shared" si="25"/>
        <v>5852.25</v>
      </c>
      <c r="BD27" s="17">
        <f t="shared" si="25"/>
        <v>2304</v>
      </c>
      <c r="BE27" s="17">
        <f t="shared" si="25"/>
        <v>2304</v>
      </c>
      <c r="BF27" s="17">
        <f t="shared" si="25"/>
        <v>2304</v>
      </c>
      <c r="BG27" s="17">
        <f t="shared" si="25"/>
        <v>2601</v>
      </c>
      <c r="BH27" s="17">
        <f t="shared" si="25"/>
        <v>3600</v>
      </c>
      <c r="BI27" s="17">
        <f t="shared" si="25"/>
        <v>3600</v>
      </c>
      <c r="BJ27" s="17">
        <f t="shared" si="25"/>
        <v>3600</v>
      </c>
      <c r="BK27" s="17">
        <f t="shared" si="25"/>
        <v>3600</v>
      </c>
      <c r="BL27" s="17">
        <f t="shared" si="25"/>
        <v>15625</v>
      </c>
      <c r="BM27" s="17">
        <f t="shared" si="25"/>
        <v>15625</v>
      </c>
      <c r="BN27" s="17">
        <f t="shared" si="25"/>
        <v>15625</v>
      </c>
      <c r="BO27" s="17">
        <f t="shared" si="25"/>
        <v>15625</v>
      </c>
      <c r="BP27" s="17">
        <f t="shared" si="25"/>
        <v>2304</v>
      </c>
      <c r="BQ27" s="17">
        <f t="shared" si="25"/>
        <v>2304</v>
      </c>
      <c r="BR27" s="17">
        <f t="shared" si="25"/>
        <v>2304</v>
      </c>
      <c r="BS27" s="17">
        <f t="shared" si="25"/>
        <v>2304</v>
      </c>
      <c r="BT27" s="17">
        <f t="shared" si="25"/>
        <v>2304</v>
      </c>
      <c r="BU27" s="20">
        <f t="shared" si="25"/>
        <v>40000</v>
      </c>
    </row>
    <row r="28" ht="13.5" customHeight="1">
      <c r="A28" s="1"/>
      <c r="B28" s="1"/>
      <c r="C28" s="8">
        <v>4.0</v>
      </c>
      <c r="D28" s="9" t="s">
        <v>58</v>
      </c>
      <c r="E28" s="10">
        <v>5.0</v>
      </c>
      <c r="F28" s="11">
        <f t="shared" si="7"/>
        <v>0</v>
      </c>
      <c r="G28" s="12">
        <f t="shared" si="8"/>
        <v>0</v>
      </c>
      <c r="H28" s="12">
        <f t="shared" si="9"/>
        <v>0</v>
      </c>
      <c r="I28" s="12">
        <f t="shared" si="10"/>
        <v>18</v>
      </c>
      <c r="J28" s="12">
        <f t="shared" si="11"/>
        <v>0</v>
      </c>
      <c r="K28" s="13">
        <f t="shared" si="12"/>
        <v>0</v>
      </c>
      <c r="L28" s="14">
        <v>500.0</v>
      </c>
      <c r="M28" s="9">
        <v>500.0</v>
      </c>
      <c r="N28" s="9">
        <v>500.0</v>
      </c>
      <c r="O28" s="9">
        <v>500.0</v>
      </c>
      <c r="P28" s="9">
        <v>500.0</v>
      </c>
      <c r="Q28" s="9">
        <v>500.0</v>
      </c>
      <c r="R28" s="9">
        <v>500.0</v>
      </c>
      <c r="S28" s="9">
        <v>500.0</v>
      </c>
      <c r="T28" s="9">
        <v>500.0</v>
      </c>
      <c r="U28" s="9">
        <v>500.0</v>
      </c>
      <c r="V28" s="9">
        <v>500.0</v>
      </c>
      <c r="W28" s="9">
        <v>500.0</v>
      </c>
      <c r="X28" s="9">
        <v>500.0</v>
      </c>
      <c r="Y28" s="9">
        <v>500.0</v>
      </c>
      <c r="Z28" s="9">
        <v>500.0</v>
      </c>
      <c r="AA28" s="9">
        <v>500.0</v>
      </c>
      <c r="AB28" s="9">
        <v>500.0</v>
      </c>
      <c r="AC28" s="15">
        <v>500.0</v>
      </c>
      <c r="AD28" s="16">
        <f t="shared" ref="AD28:AG28" si="26">IF((500- IF(L28=999,0,L28))*$E$7&lt;0,0,(500- IF(L28=999,0,L28))*$E$7)</f>
        <v>0</v>
      </c>
      <c r="AE28" s="17">
        <f t="shared" si="26"/>
        <v>0</v>
      </c>
      <c r="AF28" s="17">
        <f t="shared" si="26"/>
        <v>0</v>
      </c>
      <c r="AG28" s="17">
        <f t="shared" si="26"/>
        <v>0</v>
      </c>
      <c r="AH28" s="17">
        <f t="shared" ref="AH28:AK28" si="27">IF((500-IF(L28=999,0,L28))*$E$8&lt;0,0,(500-IF(L28=999,0,L28))*$E$8)</f>
        <v>0</v>
      </c>
      <c r="AI28" s="17">
        <f t="shared" si="27"/>
        <v>0</v>
      </c>
      <c r="AJ28" s="17">
        <f t="shared" si="27"/>
        <v>0</v>
      </c>
      <c r="AK28" s="17">
        <f t="shared" si="27"/>
        <v>0</v>
      </c>
      <c r="AL28" s="17">
        <f t="shared" ref="AL28:AO28" si="28">IF((500-IF(P28=999,0,P28))*$E$9&lt;0,0,(500-IF(P28=999,0,P28))*$E$9)</f>
        <v>0</v>
      </c>
      <c r="AM28" s="17">
        <f t="shared" si="28"/>
        <v>0</v>
      </c>
      <c r="AN28" s="17">
        <f t="shared" si="28"/>
        <v>0</v>
      </c>
      <c r="AO28" s="17">
        <f t="shared" si="28"/>
        <v>0</v>
      </c>
      <c r="AP28" s="17">
        <f t="shared" ref="AP28:AS28" si="29">IF((500-IF(T28=999,0,T28))*$E$10&lt;0,0,(500-IF(T28=999,0,T28))*$E$10)</f>
        <v>0</v>
      </c>
      <c r="AQ28" s="17">
        <f t="shared" si="29"/>
        <v>0</v>
      </c>
      <c r="AR28" s="17">
        <f t="shared" si="29"/>
        <v>0</v>
      </c>
      <c r="AS28" s="17">
        <f t="shared" si="29"/>
        <v>0</v>
      </c>
      <c r="AT28" s="17">
        <f t="shared" ref="AT28:AX28" si="30">IF((500-IF(X28=999,0,X28))*$E$11&lt;0,0,(500-IF(X28=999,0,X28))*$E$11)</f>
        <v>0</v>
      </c>
      <c r="AU28" s="17">
        <f t="shared" si="30"/>
        <v>0</v>
      </c>
      <c r="AV28" s="17">
        <f t="shared" si="30"/>
        <v>0</v>
      </c>
      <c r="AW28" s="17">
        <f t="shared" si="30"/>
        <v>0</v>
      </c>
      <c r="AX28" s="17">
        <f t="shared" si="30"/>
        <v>0</v>
      </c>
      <c r="AY28" s="18">
        <f t="shared" si="18"/>
        <v>0</v>
      </c>
      <c r="AZ28" s="19">
        <f t="shared" ref="AZ28:BU28" si="31"> (AD28)* (AD28)/100</f>
        <v>0</v>
      </c>
      <c r="BA28" s="17">
        <f t="shared" si="31"/>
        <v>0</v>
      </c>
      <c r="BB28" s="17">
        <f t="shared" si="31"/>
        <v>0</v>
      </c>
      <c r="BC28" s="17">
        <f t="shared" si="31"/>
        <v>0</v>
      </c>
      <c r="BD28" s="17">
        <f t="shared" si="31"/>
        <v>0</v>
      </c>
      <c r="BE28" s="17">
        <f t="shared" si="31"/>
        <v>0</v>
      </c>
      <c r="BF28" s="17">
        <f t="shared" si="31"/>
        <v>0</v>
      </c>
      <c r="BG28" s="17">
        <f t="shared" si="31"/>
        <v>0</v>
      </c>
      <c r="BH28" s="17">
        <f t="shared" si="31"/>
        <v>0</v>
      </c>
      <c r="BI28" s="17">
        <f t="shared" si="31"/>
        <v>0</v>
      </c>
      <c r="BJ28" s="17">
        <f t="shared" si="31"/>
        <v>0</v>
      </c>
      <c r="BK28" s="17">
        <f t="shared" si="31"/>
        <v>0</v>
      </c>
      <c r="BL28" s="17">
        <f t="shared" si="31"/>
        <v>0</v>
      </c>
      <c r="BM28" s="17">
        <f t="shared" si="31"/>
        <v>0</v>
      </c>
      <c r="BN28" s="17">
        <f t="shared" si="31"/>
        <v>0</v>
      </c>
      <c r="BO28" s="17">
        <f t="shared" si="31"/>
        <v>0</v>
      </c>
      <c r="BP28" s="17">
        <f t="shared" si="31"/>
        <v>0</v>
      </c>
      <c r="BQ28" s="17">
        <f t="shared" si="31"/>
        <v>0</v>
      </c>
      <c r="BR28" s="17">
        <f t="shared" si="31"/>
        <v>0</v>
      </c>
      <c r="BS28" s="17">
        <f t="shared" si="31"/>
        <v>0</v>
      </c>
      <c r="BT28" s="17">
        <f t="shared" si="31"/>
        <v>0</v>
      </c>
      <c r="BU28" s="20">
        <f t="shared" si="31"/>
        <v>0</v>
      </c>
    </row>
    <row r="29" ht="13.5" customHeight="1">
      <c r="A29" s="1"/>
      <c r="B29" s="1"/>
      <c r="C29" s="8">
        <v>5.0</v>
      </c>
      <c r="D29" s="9" t="s">
        <v>59</v>
      </c>
      <c r="E29" s="10">
        <v>5.0</v>
      </c>
      <c r="F29" s="11">
        <f t="shared" si="7"/>
        <v>12023</v>
      </c>
      <c r="G29" s="12">
        <f t="shared" si="8"/>
        <v>9454</v>
      </c>
      <c r="H29" s="12">
        <f t="shared" si="9"/>
        <v>8580</v>
      </c>
      <c r="I29" s="12">
        <f t="shared" si="10"/>
        <v>6</v>
      </c>
      <c r="J29" s="12">
        <f t="shared" si="11"/>
        <v>11</v>
      </c>
      <c r="K29" s="13">
        <f t="shared" si="12"/>
        <v>2</v>
      </c>
      <c r="L29" s="14">
        <v>75.0</v>
      </c>
      <c r="M29" s="9">
        <v>75.0</v>
      </c>
      <c r="N29" s="9">
        <v>75.0</v>
      </c>
      <c r="O29" s="9">
        <v>75.0</v>
      </c>
      <c r="P29" s="9">
        <v>75.0</v>
      </c>
      <c r="Q29" s="9">
        <v>75.0</v>
      </c>
      <c r="R29" s="9">
        <v>75.0</v>
      </c>
      <c r="S29" s="9">
        <v>0.0</v>
      </c>
      <c r="T29" s="9">
        <v>0.0</v>
      </c>
      <c r="U29" s="9">
        <v>50.0</v>
      </c>
      <c r="V29" s="9">
        <v>50.0</v>
      </c>
      <c r="W29" s="9">
        <v>150.0</v>
      </c>
      <c r="X29" s="9">
        <v>150.0</v>
      </c>
      <c r="Y29" s="9">
        <v>150.0</v>
      </c>
      <c r="Z29" s="9">
        <v>150.0</v>
      </c>
      <c r="AA29" s="9">
        <v>150.0</v>
      </c>
      <c r="AB29" s="9">
        <v>150.0</v>
      </c>
      <c r="AC29" s="15">
        <v>100.0</v>
      </c>
      <c r="AD29" s="16">
        <f t="shared" ref="AD29:AG29" si="32">IF((500- IF(L29=999,0,L29))*$E$7&lt;0,0,(500- IF(L29=999,0,L29))*$E$7)</f>
        <v>765</v>
      </c>
      <c r="AE29" s="17">
        <f t="shared" si="32"/>
        <v>765</v>
      </c>
      <c r="AF29" s="17">
        <f t="shared" si="32"/>
        <v>765</v>
      </c>
      <c r="AG29" s="17">
        <f t="shared" si="32"/>
        <v>765</v>
      </c>
      <c r="AH29" s="17">
        <f t="shared" ref="AH29:AK29" si="33">IF((500-IF(L29=999,0,L29))*$E$8&lt;0,0,(500-IF(L29=999,0,L29))*$E$8)</f>
        <v>510</v>
      </c>
      <c r="AI29" s="17">
        <f t="shared" si="33"/>
        <v>510</v>
      </c>
      <c r="AJ29" s="17">
        <f t="shared" si="33"/>
        <v>510</v>
      </c>
      <c r="AK29" s="17">
        <f t="shared" si="33"/>
        <v>510</v>
      </c>
      <c r="AL29" s="17">
        <f t="shared" ref="AL29:AO29" si="34">IF((500-IF(P29=999,0,P29))*$E$9&lt;0,0,(500-IF(P29=999,0,P29))*$E$9)</f>
        <v>637.5</v>
      </c>
      <c r="AM29" s="17">
        <f t="shared" si="34"/>
        <v>637.5</v>
      </c>
      <c r="AN29" s="17">
        <f t="shared" si="34"/>
        <v>637.5</v>
      </c>
      <c r="AO29" s="17">
        <f t="shared" si="34"/>
        <v>750</v>
      </c>
      <c r="AP29" s="17">
        <f t="shared" ref="AP29:AS29" si="35">IF((500-IF(T29=999,0,T29))*$E$10&lt;0,0,(500-IF(T29=999,0,T29))*$E$10)</f>
        <v>1250</v>
      </c>
      <c r="AQ29" s="17">
        <f t="shared" si="35"/>
        <v>1125</v>
      </c>
      <c r="AR29" s="17">
        <f t="shared" si="35"/>
        <v>1125</v>
      </c>
      <c r="AS29" s="17">
        <f t="shared" si="35"/>
        <v>875</v>
      </c>
      <c r="AT29" s="17">
        <f t="shared" ref="AT29:AX29" si="36">IF((500-IF(X29=999,0,X29))*$E$11&lt;0,0,(500-IF(X29=999,0,X29))*$E$11)</f>
        <v>420</v>
      </c>
      <c r="AU29" s="17">
        <f t="shared" si="36"/>
        <v>420</v>
      </c>
      <c r="AV29" s="17">
        <f t="shared" si="36"/>
        <v>420</v>
      </c>
      <c r="AW29" s="17">
        <f t="shared" si="36"/>
        <v>420</v>
      </c>
      <c r="AX29" s="17">
        <f t="shared" si="36"/>
        <v>420</v>
      </c>
      <c r="AY29" s="18">
        <f t="shared" si="18"/>
        <v>2000</v>
      </c>
      <c r="AZ29" s="19">
        <f t="shared" ref="AZ29:BU29" si="37"> (AD29)* (AD29)/100</f>
        <v>5852.25</v>
      </c>
      <c r="BA29" s="17">
        <f t="shared" si="37"/>
        <v>5852.25</v>
      </c>
      <c r="BB29" s="17">
        <f t="shared" si="37"/>
        <v>5852.25</v>
      </c>
      <c r="BC29" s="17">
        <f t="shared" si="37"/>
        <v>5852.25</v>
      </c>
      <c r="BD29" s="17">
        <f t="shared" si="37"/>
        <v>2601</v>
      </c>
      <c r="BE29" s="17">
        <f t="shared" si="37"/>
        <v>2601</v>
      </c>
      <c r="BF29" s="17">
        <f t="shared" si="37"/>
        <v>2601</v>
      </c>
      <c r="BG29" s="17">
        <f t="shared" si="37"/>
        <v>2601</v>
      </c>
      <c r="BH29" s="17">
        <f t="shared" si="37"/>
        <v>4064.0625</v>
      </c>
      <c r="BI29" s="17">
        <f t="shared" si="37"/>
        <v>4064.0625</v>
      </c>
      <c r="BJ29" s="17">
        <f t="shared" si="37"/>
        <v>4064.0625</v>
      </c>
      <c r="BK29" s="17">
        <f t="shared" si="37"/>
        <v>5625</v>
      </c>
      <c r="BL29" s="17">
        <f t="shared" si="37"/>
        <v>15625</v>
      </c>
      <c r="BM29" s="17">
        <f t="shared" si="37"/>
        <v>12656.25</v>
      </c>
      <c r="BN29" s="17">
        <f t="shared" si="37"/>
        <v>12656.25</v>
      </c>
      <c r="BO29" s="17">
        <f t="shared" si="37"/>
        <v>7656.25</v>
      </c>
      <c r="BP29" s="17">
        <f t="shared" si="37"/>
        <v>1764</v>
      </c>
      <c r="BQ29" s="17">
        <f t="shared" si="37"/>
        <v>1764</v>
      </c>
      <c r="BR29" s="17">
        <f t="shared" si="37"/>
        <v>1764</v>
      </c>
      <c r="BS29" s="17">
        <f t="shared" si="37"/>
        <v>1764</v>
      </c>
      <c r="BT29" s="17">
        <f t="shared" si="37"/>
        <v>1764</v>
      </c>
      <c r="BU29" s="20">
        <f t="shared" si="37"/>
        <v>40000</v>
      </c>
    </row>
    <row r="30" ht="13.5" customHeight="1">
      <c r="A30" s="1"/>
      <c r="B30" s="1"/>
      <c r="C30" s="8"/>
      <c r="D30" s="9"/>
      <c r="E30" s="10"/>
      <c r="F30" s="11"/>
      <c r="G30" s="12"/>
      <c r="H30" s="12"/>
      <c r="I30" s="12"/>
      <c r="J30" s="12"/>
      <c r="K30" s="13"/>
      <c r="L30" s="14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15"/>
      <c r="AD30" s="16">
        <f t="shared" ref="AD30:AG30" si="38">IF((500- IF(L30=999,0,L30))*$E$7&lt;0,0,(500- IF(L30=999,0,L30))*$E$7)</f>
        <v>900</v>
      </c>
      <c r="AE30" s="17">
        <f t="shared" si="38"/>
        <v>900</v>
      </c>
      <c r="AF30" s="17">
        <f t="shared" si="38"/>
        <v>900</v>
      </c>
      <c r="AG30" s="17">
        <f t="shared" si="38"/>
        <v>900</v>
      </c>
      <c r="AH30" s="17">
        <f t="shared" ref="AH30:AK30" si="39">IF((500-IF(L30=999,0,L30))*$E$8&lt;0,0,(500-IF(L30=999,0,L30))*$E$8)</f>
        <v>600</v>
      </c>
      <c r="AI30" s="17">
        <f t="shared" si="39"/>
        <v>600</v>
      </c>
      <c r="AJ30" s="17">
        <f t="shared" si="39"/>
        <v>600</v>
      </c>
      <c r="AK30" s="17">
        <f t="shared" si="39"/>
        <v>600</v>
      </c>
      <c r="AL30" s="17">
        <f t="shared" ref="AL30:AO30" si="40">IF((500-IF(P30=999,0,P30))*$E$9&lt;0,0,(500-IF(P30=999,0,P30))*$E$9)</f>
        <v>750</v>
      </c>
      <c r="AM30" s="17">
        <f t="shared" si="40"/>
        <v>750</v>
      </c>
      <c r="AN30" s="17">
        <f t="shared" si="40"/>
        <v>750</v>
      </c>
      <c r="AO30" s="17">
        <f t="shared" si="40"/>
        <v>750</v>
      </c>
      <c r="AP30" s="17">
        <f t="shared" ref="AP30:AS30" si="41">IF((500-IF(T30=999,0,T30))*$E$10&lt;0,0,(500-IF(T30=999,0,T30))*$E$10)</f>
        <v>1250</v>
      </c>
      <c r="AQ30" s="17">
        <f t="shared" si="41"/>
        <v>1250</v>
      </c>
      <c r="AR30" s="17">
        <f t="shared" si="41"/>
        <v>1250</v>
      </c>
      <c r="AS30" s="17">
        <f t="shared" si="41"/>
        <v>1250</v>
      </c>
      <c r="AT30" s="17">
        <f t="shared" ref="AT30:AX30" si="42">IF((500-IF(X30=999,0,X30))*$E$11&lt;0,0,(500-IF(X30=999,0,X30))*$E$11)</f>
        <v>600</v>
      </c>
      <c r="AU30" s="17">
        <f t="shared" si="42"/>
        <v>600</v>
      </c>
      <c r="AV30" s="17">
        <f t="shared" si="42"/>
        <v>600</v>
      </c>
      <c r="AW30" s="17">
        <f t="shared" si="42"/>
        <v>600</v>
      </c>
      <c r="AX30" s="17">
        <f t="shared" si="42"/>
        <v>600</v>
      </c>
      <c r="AY30" s="18">
        <f t="shared" si="18"/>
        <v>2500</v>
      </c>
      <c r="AZ30" s="19">
        <f t="shared" ref="AZ30:BU30" si="43"> (AD30)* (AD30)/100</f>
        <v>8100</v>
      </c>
      <c r="BA30" s="17">
        <f t="shared" si="43"/>
        <v>8100</v>
      </c>
      <c r="BB30" s="17">
        <f t="shared" si="43"/>
        <v>8100</v>
      </c>
      <c r="BC30" s="17">
        <f t="shared" si="43"/>
        <v>8100</v>
      </c>
      <c r="BD30" s="17">
        <f t="shared" si="43"/>
        <v>3600</v>
      </c>
      <c r="BE30" s="17">
        <f t="shared" si="43"/>
        <v>3600</v>
      </c>
      <c r="BF30" s="17">
        <f t="shared" si="43"/>
        <v>3600</v>
      </c>
      <c r="BG30" s="17">
        <f t="shared" si="43"/>
        <v>3600</v>
      </c>
      <c r="BH30" s="17">
        <f t="shared" si="43"/>
        <v>5625</v>
      </c>
      <c r="BI30" s="17">
        <f t="shared" si="43"/>
        <v>5625</v>
      </c>
      <c r="BJ30" s="17">
        <f t="shared" si="43"/>
        <v>5625</v>
      </c>
      <c r="BK30" s="17">
        <f t="shared" si="43"/>
        <v>5625</v>
      </c>
      <c r="BL30" s="17">
        <f t="shared" si="43"/>
        <v>15625</v>
      </c>
      <c r="BM30" s="17">
        <f t="shared" si="43"/>
        <v>15625</v>
      </c>
      <c r="BN30" s="17">
        <f t="shared" si="43"/>
        <v>15625</v>
      </c>
      <c r="BO30" s="17">
        <f t="shared" si="43"/>
        <v>15625</v>
      </c>
      <c r="BP30" s="17">
        <f t="shared" si="43"/>
        <v>3600</v>
      </c>
      <c r="BQ30" s="17">
        <f t="shared" si="43"/>
        <v>3600</v>
      </c>
      <c r="BR30" s="17">
        <f t="shared" si="43"/>
        <v>3600</v>
      </c>
      <c r="BS30" s="17">
        <f t="shared" si="43"/>
        <v>3600</v>
      </c>
      <c r="BT30" s="17">
        <f t="shared" si="43"/>
        <v>3600</v>
      </c>
      <c r="BU30" s="20">
        <f t="shared" si="43"/>
        <v>62500</v>
      </c>
    </row>
    <row r="31" ht="13.5" customHeight="1">
      <c r="A31" s="1"/>
      <c r="B31" s="21"/>
      <c r="C31" s="8">
        <v>6.0</v>
      </c>
      <c r="D31" s="9" t="s">
        <v>60</v>
      </c>
      <c r="E31" s="10">
        <v>4.0</v>
      </c>
      <c r="F31" s="11">
        <f t="shared" ref="F31:F37" si="50">ROUNDUP((G31+H31)/1.5,0)</f>
        <v>11875</v>
      </c>
      <c r="G31" s="12">
        <f t="shared" ref="G31:G37" si="51">ROUNDUP((SUM(AZ31:BC31)/2+SUM(BH31:BU31)/18)/2+(COUNTIF(L31:O31,"&lt;150")*$E$13)+(COUNTIF(L31:O31,"&lt;1")*$E$14)+(COUNTIF(L31:O31,"=999")*($E$13+$E$14)),0)</f>
        <v>9608</v>
      </c>
      <c r="H31" s="12">
        <f t="shared" ref="H31:H37" si="52">ROUNDUP((SUM(BD31:BG31)+SUM(BH31:BU31))/18+(COUNTIF(L31:AC31,"&lt;100")*$E$13)+(COUNTIF(L31:AC31,"&lt;1")*$E$14)+(COUNTIF(L31:AC31,"=999")*($E$13+$E$14)),0)</f>
        <v>8204</v>
      </c>
      <c r="I31" s="12">
        <f t="shared" ref="I31:I37" si="53">COUNTIFS(L31:AC31,"&lt;999",L31:AC31,"&gt;100")</f>
        <v>5</v>
      </c>
      <c r="J31" s="12">
        <f t="shared" ref="J31:J37" si="54">COUNTIF(L31:AC31,"&lt;100")+COUNTIF(L31:AC31,"=999")</f>
        <v>8</v>
      </c>
      <c r="K31" s="13">
        <f t="shared" ref="K31:K37" si="55">COUNTIF(L31:AC31,"&lt;1")+COUNTIF(L31:AC31,"=999")</f>
        <v>3</v>
      </c>
      <c r="L31" s="14">
        <v>125.0</v>
      </c>
      <c r="M31" s="9">
        <v>0.0</v>
      </c>
      <c r="N31" s="9">
        <v>100.0</v>
      </c>
      <c r="O31" s="9">
        <v>75.0</v>
      </c>
      <c r="P31" s="9">
        <v>250.0</v>
      </c>
      <c r="Q31" s="9">
        <v>100.0</v>
      </c>
      <c r="R31" s="9">
        <v>75.0</v>
      </c>
      <c r="S31" s="9">
        <v>75.0</v>
      </c>
      <c r="T31" s="9">
        <v>0.0</v>
      </c>
      <c r="U31" s="9">
        <v>50.0</v>
      </c>
      <c r="V31" s="9">
        <v>400.0</v>
      </c>
      <c r="W31" s="9">
        <v>0.0</v>
      </c>
      <c r="X31" s="9">
        <v>100.0</v>
      </c>
      <c r="Y31" s="9">
        <v>125.0</v>
      </c>
      <c r="Z31" s="9">
        <v>125.0</v>
      </c>
      <c r="AA31" s="9">
        <v>50.0</v>
      </c>
      <c r="AB31" s="9">
        <v>100.0</v>
      </c>
      <c r="AC31" s="15">
        <v>100.0</v>
      </c>
      <c r="AD31" s="16">
        <f t="shared" ref="AD31:AG31" si="44">IF((500- IF(L31=999,0,L31))*$E$7&lt;0,0,(500- IF(L31=999,0,L31))*$E$7)</f>
        <v>675</v>
      </c>
      <c r="AE31" s="17">
        <f t="shared" si="44"/>
        <v>900</v>
      </c>
      <c r="AF31" s="17">
        <f t="shared" si="44"/>
        <v>720</v>
      </c>
      <c r="AG31" s="17">
        <f t="shared" si="44"/>
        <v>765</v>
      </c>
      <c r="AH31" s="17">
        <f t="shared" ref="AH31:AK31" si="45">IF((500-IF(L31=999,0,L31))*$E$8&lt;0,0,(500-IF(L31=999,0,L31))*$E$8)</f>
        <v>450</v>
      </c>
      <c r="AI31" s="17">
        <f t="shared" si="45"/>
        <v>600</v>
      </c>
      <c r="AJ31" s="17">
        <f t="shared" si="45"/>
        <v>480</v>
      </c>
      <c r="AK31" s="17">
        <f t="shared" si="45"/>
        <v>510</v>
      </c>
      <c r="AL31" s="17">
        <f t="shared" ref="AL31:AO31" si="46">IF((500-IF(P31=999,0,P31))*$E$9&lt;0,0,(500-IF(P31=999,0,P31))*$E$9)</f>
        <v>375</v>
      </c>
      <c r="AM31" s="17">
        <f t="shared" si="46"/>
        <v>600</v>
      </c>
      <c r="AN31" s="17">
        <f t="shared" si="46"/>
        <v>637.5</v>
      </c>
      <c r="AO31" s="17">
        <f t="shared" si="46"/>
        <v>637.5</v>
      </c>
      <c r="AP31" s="17">
        <f t="shared" ref="AP31:AS31" si="47">IF((500-IF(T31=999,0,T31))*$E$10&lt;0,0,(500-IF(T31=999,0,T31))*$E$10)</f>
        <v>1250</v>
      </c>
      <c r="AQ31" s="17">
        <f t="shared" si="47"/>
        <v>1125</v>
      </c>
      <c r="AR31" s="17">
        <f t="shared" si="47"/>
        <v>250</v>
      </c>
      <c r="AS31" s="17">
        <f t="shared" si="47"/>
        <v>1250</v>
      </c>
      <c r="AT31" s="17">
        <f t="shared" ref="AT31:AX31" si="48">IF((500-IF(X31=999,0,X31))*$E$11&lt;0,0,(500-IF(X31=999,0,X31))*$E$11)</f>
        <v>480</v>
      </c>
      <c r="AU31" s="17">
        <f t="shared" si="48"/>
        <v>450</v>
      </c>
      <c r="AV31" s="17">
        <f t="shared" si="48"/>
        <v>450</v>
      </c>
      <c r="AW31" s="17">
        <f t="shared" si="48"/>
        <v>540</v>
      </c>
      <c r="AX31" s="17">
        <f t="shared" si="48"/>
        <v>480</v>
      </c>
      <c r="AY31" s="18">
        <f t="shared" si="18"/>
        <v>2000</v>
      </c>
      <c r="AZ31" s="19">
        <f t="shared" ref="AZ31:BU31" si="49"> (AD31)* (AD31)/100</f>
        <v>4556.25</v>
      </c>
      <c r="BA31" s="17">
        <f t="shared" si="49"/>
        <v>8100</v>
      </c>
      <c r="BB31" s="17">
        <f t="shared" si="49"/>
        <v>5184</v>
      </c>
      <c r="BC31" s="17">
        <f t="shared" si="49"/>
        <v>5852.25</v>
      </c>
      <c r="BD31" s="17">
        <f t="shared" si="49"/>
        <v>2025</v>
      </c>
      <c r="BE31" s="17">
        <f t="shared" si="49"/>
        <v>3600</v>
      </c>
      <c r="BF31" s="17">
        <f t="shared" si="49"/>
        <v>2304</v>
      </c>
      <c r="BG31" s="17">
        <f t="shared" si="49"/>
        <v>2601</v>
      </c>
      <c r="BH31" s="17">
        <f t="shared" si="49"/>
        <v>1406.25</v>
      </c>
      <c r="BI31" s="17">
        <f t="shared" si="49"/>
        <v>3600</v>
      </c>
      <c r="BJ31" s="17">
        <f t="shared" si="49"/>
        <v>4064.0625</v>
      </c>
      <c r="BK31" s="17">
        <f t="shared" si="49"/>
        <v>4064.0625</v>
      </c>
      <c r="BL31" s="17">
        <f t="shared" si="49"/>
        <v>15625</v>
      </c>
      <c r="BM31" s="17">
        <f t="shared" si="49"/>
        <v>12656.25</v>
      </c>
      <c r="BN31" s="17">
        <f t="shared" si="49"/>
        <v>625</v>
      </c>
      <c r="BO31" s="17">
        <f t="shared" si="49"/>
        <v>15625</v>
      </c>
      <c r="BP31" s="17">
        <f t="shared" si="49"/>
        <v>2304</v>
      </c>
      <c r="BQ31" s="17">
        <f t="shared" si="49"/>
        <v>2025</v>
      </c>
      <c r="BR31" s="17">
        <f t="shared" si="49"/>
        <v>2025</v>
      </c>
      <c r="BS31" s="17">
        <f t="shared" si="49"/>
        <v>2916</v>
      </c>
      <c r="BT31" s="17">
        <f t="shared" si="49"/>
        <v>2304</v>
      </c>
      <c r="BU31" s="20">
        <f t="shared" si="49"/>
        <v>40000</v>
      </c>
    </row>
    <row r="32" ht="13.5" customHeight="1">
      <c r="A32" s="1"/>
      <c r="B32" s="21"/>
      <c r="C32" s="8">
        <v>7.0</v>
      </c>
      <c r="D32" s="9" t="s">
        <v>61</v>
      </c>
      <c r="E32" s="10">
        <v>4.0</v>
      </c>
      <c r="F32" s="11">
        <f t="shared" si="50"/>
        <v>9761</v>
      </c>
      <c r="G32" s="12">
        <f t="shared" si="51"/>
        <v>8569</v>
      </c>
      <c r="H32" s="12">
        <f t="shared" si="52"/>
        <v>6072</v>
      </c>
      <c r="I32" s="12">
        <f t="shared" si="53"/>
        <v>12</v>
      </c>
      <c r="J32" s="12">
        <f t="shared" si="54"/>
        <v>2</v>
      </c>
      <c r="K32" s="13">
        <f t="shared" si="55"/>
        <v>2</v>
      </c>
      <c r="L32" s="14">
        <v>100.0</v>
      </c>
      <c r="M32" s="9">
        <v>999.0</v>
      </c>
      <c r="N32" s="9">
        <v>100.0</v>
      </c>
      <c r="O32" s="9">
        <v>150.0</v>
      </c>
      <c r="P32" s="9">
        <v>150.0</v>
      </c>
      <c r="Q32" s="9">
        <v>150.0</v>
      </c>
      <c r="R32" s="9">
        <v>150.0</v>
      </c>
      <c r="S32" s="9">
        <v>150.0</v>
      </c>
      <c r="T32" s="9">
        <v>100.0</v>
      </c>
      <c r="U32" s="9">
        <v>100.0</v>
      </c>
      <c r="V32" s="9">
        <v>400.0</v>
      </c>
      <c r="W32" s="9">
        <v>0.0</v>
      </c>
      <c r="X32" s="9">
        <v>150.0</v>
      </c>
      <c r="Y32" s="9">
        <v>150.0</v>
      </c>
      <c r="Z32" s="9">
        <v>150.0</v>
      </c>
      <c r="AA32" s="9">
        <v>150.0</v>
      </c>
      <c r="AB32" s="9">
        <v>150.0</v>
      </c>
      <c r="AC32" s="15">
        <v>150.0</v>
      </c>
      <c r="AD32" s="16">
        <f t="shared" ref="AD32:AG32" si="56">IF((500- IF(L32=999,0,L32))*$E$7&lt;0,0,(500- IF(L32=999,0,L32))*$E$7)</f>
        <v>720</v>
      </c>
      <c r="AE32" s="17">
        <f t="shared" si="56"/>
        <v>900</v>
      </c>
      <c r="AF32" s="17">
        <f t="shared" si="56"/>
        <v>720</v>
      </c>
      <c r="AG32" s="17">
        <f t="shared" si="56"/>
        <v>630</v>
      </c>
      <c r="AH32" s="17">
        <f t="shared" ref="AH32:AK32" si="57">IF((500-IF(L32=999,0,L32))*$E$8&lt;0,0,(500-IF(L32=999,0,L32))*$E$8)</f>
        <v>480</v>
      </c>
      <c r="AI32" s="17">
        <f t="shared" si="57"/>
        <v>600</v>
      </c>
      <c r="AJ32" s="17">
        <f t="shared" si="57"/>
        <v>480</v>
      </c>
      <c r="AK32" s="17">
        <f t="shared" si="57"/>
        <v>420</v>
      </c>
      <c r="AL32" s="17">
        <f t="shared" ref="AL32:AO32" si="58">IF((500-IF(P32=999,0,P32))*$E$9&lt;0,0,(500-IF(P32=999,0,P32))*$E$9)</f>
        <v>525</v>
      </c>
      <c r="AM32" s="17">
        <f t="shared" si="58"/>
        <v>525</v>
      </c>
      <c r="AN32" s="17">
        <f t="shared" si="58"/>
        <v>525</v>
      </c>
      <c r="AO32" s="17">
        <f t="shared" si="58"/>
        <v>525</v>
      </c>
      <c r="AP32" s="17">
        <f t="shared" ref="AP32:AS32" si="59">IF((500-IF(T32=999,0,T32))*$E$10&lt;0,0,(500-IF(T32=999,0,T32))*$E$10)</f>
        <v>1000</v>
      </c>
      <c r="AQ32" s="17">
        <f t="shared" si="59"/>
        <v>1000</v>
      </c>
      <c r="AR32" s="17">
        <f t="shared" si="59"/>
        <v>250</v>
      </c>
      <c r="AS32" s="17">
        <f t="shared" si="59"/>
        <v>1250</v>
      </c>
      <c r="AT32" s="17">
        <f t="shared" ref="AT32:AX32" si="60">IF((500-IF(X32=999,0,X32))*$E$11&lt;0,0,(500-IF(X32=999,0,X32))*$E$11)</f>
        <v>420</v>
      </c>
      <c r="AU32" s="17">
        <f t="shared" si="60"/>
        <v>420</v>
      </c>
      <c r="AV32" s="17">
        <f t="shared" si="60"/>
        <v>420</v>
      </c>
      <c r="AW32" s="17">
        <f t="shared" si="60"/>
        <v>420</v>
      </c>
      <c r="AX32" s="17">
        <f t="shared" si="60"/>
        <v>420</v>
      </c>
      <c r="AY32" s="18">
        <f t="shared" si="18"/>
        <v>1750</v>
      </c>
      <c r="AZ32" s="19">
        <f t="shared" ref="AZ32:BU32" si="61"> (AD32)* (AD32)/100</f>
        <v>5184</v>
      </c>
      <c r="BA32" s="17">
        <f t="shared" si="61"/>
        <v>8100</v>
      </c>
      <c r="BB32" s="17">
        <f t="shared" si="61"/>
        <v>5184</v>
      </c>
      <c r="BC32" s="17">
        <f t="shared" si="61"/>
        <v>3969</v>
      </c>
      <c r="BD32" s="17">
        <f t="shared" si="61"/>
        <v>2304</v>
      </c>
      <c r="BE32" s="17">
        <f t="shared" si="61"/>
        <v>3600</v>
      </c>
      <c r="BF32" s="17">
        <f t="shared" si="61"/>
        <v>2304</v>
      </c>
      <c r="BG32" s="17">
        <f t="shared" si="61"/>
        <v>1764</v>
      </c>
      <c r="BH32" s="17">
        <f t="shared" si="61"/>
        <v>2756.25</v>
      </c>
      <c r="BI32" s="17">
        <f t="shared" si="61"/>
        <v>2756.25</v>
      </c>
      <c r="BJ32" s="17">
        <f t="shared" si="61"/>
        <v>2756.25</v>
      </c>
      <c r="BK32" s="17">
        <f t="shared" si="61"/>
        <v>2756.25</v>
      </c>
      <c r="BL32" s="17">
        <f t="shared" si="61"/>
        <v>10000</v>
      </c>
      <c r="BM32" s="17">
        <f t="shared" si="61"/>
        <v>10000</v>
      </c>
      <c r="BN32" s="17">
        <f t="shared" si="61"/>
        <v>625</v>
      </c>
      <c r="BO32" s="17">
        <f t="shared" si="61"/>
        <v>15625</v>
      </c>
      <c r="BP32" s="17">
        <f t="shared" si="61"/>
        <v>1764</v>
      </c>
      <c r="BQ32" s="17">
        <f t="shared" si="61"/>
        <v>1764</v>
      </c>
      <c r="BR32" s="17">
        <f t="shared" si="61"/>
        <v>1764</v>
      </c>
      <c r="BS32" s="17">
        <f t="shared" si="61"/>
        <v>1764</v>
      </c>
      <c r="BT32" s="17">
        <f t="shared" si="61"/>
        <v>1764</v>
      </c>
      <c r="BU32" s="20">
        <f t="shared" si="61"/>
        <v>30625</v>
      </c>
    </row>
    <row r="33" ht="13.5" customHeight="1">
      <c r="A33" s="1"/>
      <c r="B33" s="21"/>
      <c r="C33" s="8">
        <v>8.0</v>
      </c>
      <c r="D33" s="9" t="s">
        <v>62</v>
      </c>
      <c r="E33" s="10">
        <v>8.0</v>
      </c>
      <c r="F33" s="11">
        <f t="shared" si="50"/>
        <v>12220</v>
      </c>
      <c r="G33" s="12">
        <f t="shared" si="51"/>
        <v>9037</v>
      </c>
      <c r="H33" s="12">
        <f t="shared" si="52"/>
        <v>9292</v>
      </c>
      <c r="I33" s="12">
        <f t="shared" si="53"/>
        <v>4</v>
      </c>
      <c r="J33" s="12">
        <f t="shared" si="54"/>
        <v>8</v>
      </c>
      <c r="K33" s="13">
        <f t="shared" si="55"/>
        <v>5</v>
      </c>
      <c r="L33" s="14">
        <v>75.0</v>
      </c>
      <c r="M33" s="9">
        <v>150.0</v>
      </c>
      <c r="N33" s="9">
        <v>75.0</v>
      </c>
      <c r="O33" s="9">
        <v>75.0</v>
      </c>
      <c r="P33" s="9">
        <v>100.0</v>
      </c>
      <c r="Q33" s="9">
        <v>100.0</v>
      </c>
      <c r="R33" s="9">
        <v>0.0</v>
      </c>
      <c r="S33" s="9">
        <v>150.0</v>
      </c>
      <c r="T33" s="9">
        <v>125.0</v>
      </c>
      <c r="U33" s="9">
        <v>100.0</v>
      </c>
      <c r="V33" s="9">
        <v>0.0</v>
      </c>
      <c r="W33" s="9">
        <v>0.0</v>
      </c>
      <c r="X33" s="9">
        <v>-100.0</v>
      </c>
      <c r="Y33" s="9">
        <v>100.0</v>
      </c>
      <c r="Z33" s="9">
        <v>150.0</v>
      </c>
      <c r="AA33" s="9">
        <v>0.0</v>
      </c>
      <c r="AB33" s="9">
        <v>100.0</v>
      </c>
      <c r="AC33" s="15">
        <v>100.0</v>
      </c>
      <c r="AD33" s="16">
        <f t="shared" ref="AD33:AG33" si="62">IF((500- IF(L33=999,0,L33))*$E$7&lt;0,0,(500- IF(L33=999,0,L33))*$E$7)</f>
        <v>765</v>
      </c>
      <c r="AE33" s="17">
        <f t="shared" si="62"/>
        <v>630</v>
      </c>
      <c r="AF33" s="17">
        <f t="shared" si="62"/>
        <v>765</v>
      </c>
      <c r="AG33" s="17">
        <f t="shared" si="62"/>
        <v>765</v>
      </c>
      <c r="AH33" s="17">
        <f t="shared" ref="AH33:AK33" si="63">IF((500-IF(L33=999,0,L33))*$E$8&lt;0,0,(500-IF(L33=999,0,L33))*$E$8)</f>
        <v>510</v>
      </c>
      <c r="AI33" s="17">
        <f t="shared" si="63"/>
        <v>420</v>
      </c>
      <c r="AJ33" s="17">
        <f t="shared" si="63"/>
        <v>510</v>
      </c>
      <c r="AK33" s="17">
        <f t="shared" si="63"/>
        <v>510</v>
      </c>
      <c r="AL33" s="17">
        <f t="shared" ref="AL33:AO33" si="64">IF((500-IF(P33=999,0,P33))*$E$9&lt;0,0,(500-IF(P33=999,0,P33))*$E$9)</f>
        <v>600</v>
      </c>
      <c r="AM33" s="17">
        <f t="shared" si="64"/>
        <v>600</v>
      </c>
      <c r="AN33" s="17">
        <f t="shared" si="64"/>
        <v>750</v>
      </c>
      <c r="AO33" s="17">
        <f t="shared" si="64"/>
        <v>525</v>
      </c>
      <c r="AP33" s="17">
        <f t="shared" ref="AP33:AS33" si="65">IF((500-IF(T33=999,0,T33))*$E$10&lt;0,0,(500-IF(T33=999,0,T33))*$E$10)</f>
        <v>937.5</v>
      </c>
      <c r="AQ33" s="17">
        <f t="shared" si="65"/>
        <v>1000</v>
      </c>
      <c r="AR33" s="17">
        <f t="shared" si="65"/>
        <v>1250</v>
      </c>
      <c r="AS33" s="17">
        <f t="shared" si="65"/>
        <v>1250</v>
      </c>
      <c r="AT33" s="17">
        <f t="shared" ref="AT33:AX33" si="66">IF((500-IF(X33=999,0,X33))*$E$11&lt;0,0,(500-IF(X33=999,0,X33))*$E$11)</f>
        <v>720</v>
      </c>
      <c r="AU33" s="17">
        <f t="shared" si="66"/>
        <v>480</v>
      </c>
      <c r="AV33" s="17">
        <f t="shared" si="66"/>
        <v>420</v>
      </c>
      <c r="AW33" s="17">
        <f t="shared" si="66"/>
        <v>600</v>
      </c>
      <c r="AX33" s="17">
        <f t="shared" si="66"/>
        <v>480</v>
      </c>
      <c r="AY33" s="18">
        <f t="shared" si="18"/>
        <v>2000</v>
      </c>
      <c r="AZ33" s="19">
        <f t="shared" ref="AZ33:BU33" si="67"> (AD33)* (AD33)/100</f>
        <v>5852.25</v>
      </c>
      <c r="BA33" s="17">
        <f t="shared" si="67"/>
        <v>3969</v>
      </c>
      <c r="BB33" s="17">
        <f t="shared" si="67"/>
        <v>5852.25</v>
      </c>
      <c r="BC33" s="17">
        <f t="shared" si="67"/>
        <v>5852.25</v>
      </c>
      <c r="BD33" s="17">
        <f t="shared" si="67"/>
        <v>2601</v>
      </c>
      <c r="BE33" s="17">
        <f t="shared" si="67"/>
        <v>1764</v>
      </c>
      <c r="BF33" s="17">
        <f t="shared" si="67"/>
        <v>2601</v>
      </c>
      <c r="BG33" s="17">
        <f t="shared" si="67"/>
        <v>2601</v>
      </c>
      <c r="BH33" s="17">
        <f t="shared" si="67"/>
        <v>3600</v>
      </c>
      <c r="BI33" s="17">
        <f t="shared" si="67"/>
        <v>3600</v>
      </c>
      <c r="BJ33" s="17">
        <f t="shared" si="67"/>
        <v>5625</v>
      </c>
      <c r="BK33" s="17">
        <f t="shared" si="67"/>
        <v>2756.25</v>
      </c>
      <c r="BL33" s="17">
        <f t="shared" si="67"/>
        <v>8789.0625</v>
      </c>
      <c r="BM33" s="17">
        <f t="shared" si="67"/>
        <v>10000</v>
      </c>
      <c r="BN33" s="17">
        <f t="shared" si="67"/>
        <v>15625</v>
      </c>
      <c r="BO33" s="17">
        <f t="shared" si="67"/>
        <v>15625</v>
      </c>
      <c r="BP33" s="17">
        <f t="shared" si="67"/>
        <v>5184</v>
      </c>
      <c r="BQ33" s="17">
        <f t="shared" si="67"/>
        <v>2304</v>
      </c>
      <c r="BR33" s="17">
        <f t="shared" si="67"/>
        <v>1764</v>
      </c>
      <c r="BS33" s="17">
        <f t="shared" si="67"/>
        <v>3600</v>
      </c>
      <c r="BT33" s="17">
        <f t="shared" si="67"/>
        <v>2304</v>
      </c>
      <c r="BU33" s="20">
        <f t="shared" si="67"/>
        <v>40000</v>
      </c>
    </row>
    <row r="34" ht="13.5" customHeight="1">
      <c r="A34" s="1"/>
      <c r="B34" s="21"/>
      <c r="C34" s="8">
        <v>9.0</v>
      </c>
      <c r="D34" s="9" t="s">
        <v>63</v>
      </c>
      <c r="E34" s="10">
        <v>50.0</v>
      </c>
      <c r="F34" s="11">
        <f t="shared" si="50"/>
        <v>15145</v>
      </c>
      <c r="G34" s="12">
        <f t="shared" si="51"/>
        <v>12756</v>
      </c>
      <c r="H34" s="12">
        <f t="shared" si="52"/>
        <v>9961</v>
      </c>
      <c r="I34" s="12">
        <f t="shared" si="53"/>
        <v>5</v>
      </c>
      <c r="J34" s="12">
        <f t="shared" si="54"/>
        <v>9</v>
      </c>
      <c r="K34" s="13">
        <f t="shared" si="55"/>
        <v>7</v>
      </c>
      <c r="L34" s="14">
        <v>999.0</v>
      </c>
      <c r="M34" s="9">
        <v>999.0</v>
      </c>
      <c r="N34" s="9">
        <v>999.0</v>
      </c>
      <c r="O34" s="9">
        <v>999.0</v>
      </c>
      <c r="P34" s="9">
        <v>100.0</v>
      </c>
      <c r="Q34" s="9">
        <v>150.0</v>
      </c>
      <c r="R34" s="9">
        <v>100.0</v>
      </c>
      <c r="S34" s="9">
        <v>100.0</v>
      </c>
      <c r="T34" s="9">
        <v>0.0</v>
      </c>
      <c r="U34" s="9">
        <v>0.0</v>
      </c>
      <c r="V34" s="9">
        <v>200.0</v>
      </c>
      <c r="W34" s="9">
        <v>999.0</v>
      </c>
      <c r="X34" s="9">
        <v>150.0</v>
      </c>
      <c r="Y34" s="9">
        <v>150.0</v>
      </c>
      <c r="Z34" s="9">
        <v>150.0</v>
      </c>
      <c r="AA34" s="9">
        <v>50.0</v>
      </c>
      <c r="AB34" s="9">
        <v>50.0</v>
      </c>
      <c r="AC34" s="15">
        <v>100.0</v>
      </c>
      <c r="AD34" s="16">
        <f t="shared" ref="AD34:AG34" si="68">IF((500- IF(L34=999,0,L34))*$E$7&lt;0,0,(500- IF(L34=999,0,L34))*$E$7)</f>
        <v>900</v>
      </c>
      <c r="AE34" s="17">
        <f t="shared" si="68"/>
        <v>900</v>
      </c>
      <c r="AF34" s="17">
        <f t="shared" si="68"/>
        <v>900</v>
      </c>
      <c r="AG34" s="17">
        <f t="shared" si="68"/>
        <v>900</v>
      </c>
      <c r="AH34" s="17">
        <f t="shared" ref="AH34:AK34" si="69">IF((500-IF(L34=999,0,L34))*$E$8&lt;0,0,(500-IF(L34=999,0,L34))*$E$8)</f>
        <v>600</v>
      </c>
      <c r="AI34" s="17">
        <f t="shared" si="69"/>
        <v>600</v>
      </c>
      <c r="AJ34" s="17">
        <f t="shared" si="69"/>
        <v>600</v>
      </c>
      <c r="AK34" s="17">
        <f t="shared" si="69"/>
        <v>600</v>
      </c>
      <c r="AL34" s="17">
        <f t="shared" ref="AL34:AO34" si="70">IF((500-IF(P34=999,0,P34))*$E$9&lt;0,0,(500-IF(P34=999,0,P34))*$E$9)</f>
        <v>600</v>
      </c>
      <c r="AM34" s="17">
        <f t="shared" si="70"/>
        <v>525</v>
      </c>
      <c r="AN34" s="17">
        <f t="shared" si="70"/>
        <v>600</v>
      </c>
      <c r="AO34" s="17">
        <f t="shared" si="70"/>
        <v>600</v>
      </c>
      <c r="AP34" s="17">
        <f t="shared" ref="AP34:AS34" si="71">IF((500-IF(T34=999,0,T34))*$E$10&lt;0,0,(500-IF(T34=999,0,T34))*$E$10)</f>
        <v>1250</v>
      </c>
      <c r="AQ34" s="17">
        <f t="shared" si="71"/>
        <v>1250</v>
      </c>
      <c r="AR34" s="17">
        <f t="shared" si="71"/>
        <v>750</v>
      </c>
      <c r="AS34" s="17">
        <f t="shared" si="71"/>
        <v>1250</v>
      </c>
      <c r="AT34" s="17">
        <f t="shared" ref="AT34:AX34" si="72">IF((500-IF(X34=999,0,X34))*$E$11&lt;0,0,(500-IF(X34=999,0,X34))*$E$11)</f>
        <v>420</v>
      </c>
      <c r="AU34" s="17">
        <f t="shared" si="72"/>
        <v>420</v>
      </c>
      <c r="AV34" s="17">
        <f t="shared" si="72"/>
        <v>420</v>
      </c>
      <c r="AW34" s="17">
        <f t="shared" si="72"/>
        <v>540</v>
      </c>
      <c r="AX34" s="17">
        <f t="shared" si="72"/>
        <v>540</v>
      </c>
      <c r="AY34" s="18">
        <f t="shared" si="18"/>
        <v>2000</v>
      </c>
      <c r="AZ34" s="19">
        <f t="shared" ref="AZ34:BU34" si="73"> (AD34)* (AD34)/100</f>
        <v>8100</v>
      </c>
      <c r="BA34" s="17">
        <f t="shared" si="73"/>
        <v>8100</v>
      </c>
      <c r="BB34" s="17">
        <f t="shared" si="73"/>
        <v>8100</v>
      </c>
      <c r="BC34" s="17">
        <f t="shared" si="73"/>
        <v>8100</v>
      </c>
      <c r="BD34" s="17">
        <f t="shared" si="73"/>
        <v>3600</v>
      </c>
      <c r="BE34" s="17">
        <f t="shared" si="73"/>
        <v>3600</v>
      </c>
      <c r="BF34" s="17">
        <f t="shared" si="73"/>
        <v>3600</v>
      </c>
      <c r="BG34" s="17">
        <f t="shared" si="73"/>
        <v>3600</v>
      </c>
      <c r="BH34" s="17">
        <f t="shared" si="73"/>
        <v>3600</v>
      </c>
      <c r="BI34" s="17">
        <f t="shared" si="73"/>
        <v>2756.25</v>
      </c>
      <c r="BJ34" s="17">
        <f t="shared" si="73"/>
        <v>3600</v>
      </c>
      <c r="BK34" s="17">
        <f t="shared" si="73"/>
        <v>3600</v>
      </c>
      <c r="BL34" s="17">
        <f t="shared" si="73"/>
        <v>15625</v>
      </c>
      <c r="BM34" s="17">
        <f t="shared" si="73"/>
        <v>15625</v>
      </c>
      <c r="BN34" s="17">
        <f t="shared" si="73"/>
        <v>5625</v>
      </c>
      <c r="BO34" s="17">
        <f t="shared" si="73"/>
        <v>15625</v>
      </c>
      <c r="BP34" s="17">
        <f t="shared" si="73"/>
        <v>1764</v>
      </c>
      <c r="BQ34" s="17">
        <f t="shared" si="73"/>
        <v>1764</v>
      </c>
      <c r="BR34" s="17">
        <f t="shared" si="73"/>
        <v>1764</v>
      </c>
      <c r="BS34" s="17">
        <f t="shared" si="73"/>
        <v>2916</v>
      </c>
      <c r="BT34" s="17">
        <f t="shared" si="73"/>
        <v>2916</v>
      </c>
      <c r="BU34" s="20">
        <f t="shared" si="73"/>
        <v>40000</v>
      </c>
    </row>
    <row r="35" ht="13.5" customHeight="1">
      <c r="A35" s="1"/>
      <c r="B35" s="21"/>
      <c r="C35" s="8">
        <v>10.0</v>
      </c>
      <c r="D35" s="9" t="s">
        <v>64</v>
      </c>
      <c r="E35" s="10">
        <v>42.0</v>
      </c>
      <c r="F35" s="11">
        <f t="shared" si="50"/>
        <v>13210</v>
      </c>
      <c r="G35" s="12">
        <f t="shared" si="51"/>
        <v>7053</v>
      </c>
      <c r="H35" s="12">
        <f t="shared" si="52"/>
        <v>12761</v>
      </c>
      <c r="I35" s="12">
        <f t="shared" si="53"/>
        <v>5</v>
      </c>
      <c r="J35" s="12">
        <f t="shared" si="54"/>
        <v>12</v>
      </c>
      <c r="K35" s="13">
        <f t="shared" si="55"/>
        <v>12</v>
      </c>
      <c r="L35" s="14">
        <v>200.0</v>
      </c>
      <c r="M35" s="9">
        <v>200.0</v>
      </c>
      <c r="N35" s="9">
        <v>200.0</v>
      </c>
      <c r="O35" s="9">
        <v>200.0</v>
      </c>
      <c r="P35" s="9">
        <v>-50.0</v>
      </c>
      <c r="Q35" s="9">
        <v>-50.0</v>
      </c>
      <c r="R35" s="9">
        <v>-50.0</v>
      </c>
      <c r="S35" s="9">
        <v>-50.0</v>
      </c>
      <c r="T35" s="9">
        <v>0.0</v>
      </c>
      <c r="U35" s="9">
        <v>0.0</v>
      </c>
      <c r="V35" s="9">
        <v>0.0</v>
      </c>
      <c r="W35" s="9">
        <v>0.0</v>
      </c>
      <c r="X35" s="9">
        <v>-50.0</v>
      </c>
      <c r="Y35" s="9">
        <v>-50.0</v>
      </c>
      <c r="Z35" s="9">
        <v>-50.0</v>
      </c>
      <c r="AA35" s="9">
        <v>150.0</v>
      </c>
      <c r="AB35" s="9">
        <v>-50.0</v>
      </c>
      <c r="AC35" s="15">
        <v>100.0</v>
      </c>
      <c r="AD35" s="16">
        <f t="shared" ref="AD35:AG35" si="74">IF((500- IF(L35=999,0,L35))*$E$7&lt;0,0,(500- IF(L35=999,0,L35))*$E$7)</f>
        <v>540</v>
      </c>
      <c r="AE35" s="17">
        <f t="shared" si="74"/>
        <v>540</v>
      </c>
      <c r="AF35" s="17">
        <f t="shared" si="74"/>
        <v>540</v>
      </c>
      <c r="AG35" s="17">
        <f t="shared" si="74"/>
        <v>540</v>
      </c>
      <c r="AH35" s="17">
        <f t="shared" ref="AH35:AK35" si="75">IF((500-IF(L35=999,0,L35))*$E$8&lt;0,0,(500-IF(L35=999,0,L35))*$E$8)</f>
        <v>360</v>
      </c>
      <c r="AI35" s="17">
        <f t="shared" si="75"/>
        <v>360</v>
      </c>
      <c r="AJ35" s="17">
        <f t="shared" si="75"/>
        <v>360</v>
      </c>
      <c r="AK35" s="17">
        <f t="shared" si="75"/>
        <v>360</v>
      </c>
      <c r="AL35" s="17">
        <f t="shared" ref="AL35:AO35" si="76">IF((500-IF(P35=999,0,P35))*$E$9&lt;0,0,(500-IF(P35=999,0,P35))*$E$9)</f>
        <v>825</v>
      </c>
      <c r="AM35" s="17">
        <f t="shared" si="76"/>
        <v>825</v>
      </c>
      <c r="AN35" s="17">
        <f t="shared" si="76"/>
        <v>825</v>
      </c>
      <c r="AO35" s="17">
        <f t="shared" si="76"/>
        <v>825</v>
      </c>
      <c r="AP35" s="17">
        <f t="shared" ref="AP35:AS35" si="77">IF((500-IF(T35=999,0,T35))*$E$10&lt;0,0,(500-IF(T35=999,0,T35))*$E$10)</f>
        <v>1250</v>
      </c>
      <c r="AQ35" s="17">
        <f t="shared" si="77"/>
        <v>1250</v>
      </c>
      <c r="AR35" s="17">
        <f t="shared" si="77"/>
        <v>1250</v>
      </c>
      <c r="AS35" s="17">
        <f t="shared" si="77"/>
        <v>1250</v>
      </c>
      <c r="AT35" s="17">
        <f t="shared" ref="AT35:AX35" si="78">IF((500-IF(X35=999,0,X35))*$E$11&lt;0,0,(500-IF(X35=999,0,X35))*$E$11)</f>
        <v>660</v>
      </c>
      <c r="AU35" s="17">
        <f t="shared" si="78"/>
        <v>660</v>
      </c>
      <c r="AV35" s="17">
        <f t="shared" si="78"/>
        <v>660</v>
      </c>
      <c r="AW35" s="17">
        <f t="shared" si="78"/>
        <v>420</v>
      </c>
      <c r="AX35" s="17">
        <f t="shared" si="78"/>
        <v>660</v>
      </c>
      <c r="AY35" s="18">
        <f t="shared" si="18"/>
        <v>2000</v>
      </c>
      <c r="AZ35" s="19">
        <f t="shared" ref="AZ35:BU35" si="79"> (AD35)* (AD35)/100</f>
        <v>2916</v>
      </c>
      <c r="BA35" s="17">
        <f t="shared" si="79"/>
        <v>2916</v>
      </c>
      <c r="BB35" s="17">
        <f t="shared" si="79"/>
        <v>2916</v>
      </c>
      <c r="BC35" s="17">
        <f t="shared" si="79"/>
        <v>2916</v>
      </c>
      <c r="BD35" s="17">
        <f t="shared" si="79"/>
        <v>1296</v>
      </c>
      <c r="BE35" s="17">
        <f t="shared" si="79"/>
        <v>1296</v>
      </c>
      <c r="BF35" s="17">
        <f t="shared" si="79"/>
        <v>1296</v>
      </c>
      <c r="BG35" s="17">
        <f t="shared" si="79"/>
        <v>1296</v>
      </c>
      <c r="BH35" s="17">
        <f t="shared" si="79"/>
        <v>6806.25</v>
      </c>
      <c r="BI35" s="17">
        <f t="shared" si="79"/>
        <v>6806.25</v>
      </c>
      <c r="BJ35" s="17">
        <f t="shared" si="79"/>
        <v>6806.25</v>
      </c>
      <c r="BK35" s="17">
        <f t="shared" si="79"/>
        <v>6806.25</v>
      </c>
      <c r="BL35" s="17">
        <f t="shared" si="79"/>
        <v>15625</v>
      </c>
      <c r="BM35" s="17">
        <f t="shared" si="79"/>
        <v>15625</v>
      </c>
      <c r="BN35" s="17">
        <f t="shared" si="79"/>
        <v>15625</v>
      </c>
      <c r="BO35" s="17">
        <f t="shared" si="79"/>
        <v>15625</v>
      </c>
      <c r="BP35" s="17">
        <f t="shared" si="79"/>
        <v>4356</v>
      </c>
      <c r="BQ35" s="17">
        <f t="shared" si="79"/>
        <v>4356</v>
      </c>
      <c r="BR35" s="17">
        <f t="shared" si="79"/>
        <v>4356</v>
      </c>
      <c r="BS35" s="17">
        <f t="shared" si="79"/>
        <v>1764</v>
      </c>
      <c r="BT35" s="17">
        <f t="shared" si="79"/>
        <v>4356</v>
      </c>
      <c r="BU35" s="20">
        <f t="shared" si="79"/>
        <v>40000</v>
      </c>
    </row>
    <row r="36" ht="13.5" customHeight="1">
      <c r="A36" s="1"/>
      <c r="B36" s="21"/>
      <c r="C36" s="8">
        <v>11.0</v>
      </c>
      <c r="D36" s="9" t="s">
        <v>65</v>
      </c>
      <c r="E36" s="10">
        <v>95.0</v>
      </c>
      <c r="F36" s="11">
        <f t="shared" si="50"/>
        <v>14190</v>
      </c>
      <c r="G36" s="12">
        <f t="shared" si="51"/>
        <v>10528</v>
      </c>
      <c r="H36" s="12">
        <f t="shared" si="52"/>
        <v>10757</v>
      </c>
      <c r="I36" s="12">
        <f t="shared" si="53"/>
        <v>2</v>
      </c>
      <c r="J36" s="12">
        <f t="shared" si="54"/>
        <v>15</v>
      </c>
      <c r="K36" s="13">
        <f t="shared" si="55"/>
        <v>6</v>
      </c>
      <c r="L36" s="14">
        <v>999.0</v>
      </c>
      <c r="M36" s="9">
        <v>80.0</v>
      </c>
      <c r="N36" s="9">
        <v>80.0</v>
      </c>
      <c r="O36" s="9">
        <v>80.0</v>
      </c>
      <c r="P36" s="9">
        <v>80.0</v>
      </c>
      <c r="Q36" s="9">
        <v>200.0</v>
      </c>
      <c r="R36" s="9">
        <v>999.0</v>
      </c>
      <c r="S36" s="9">
        <v>80.0</v>
      </c>
      <c r="T36" s="9">
        <v>50.0</v>
      </c>
      <c r="U36" s="9">
        <v>0.0</v>
      </c>
      <c r="V36" s="9">
        <v>0.0</v>
      </c>
      <c r="W36" s="9">
        <v>0.0</v>
      </c>
      <c r="X36" s="9">
        <v>80.0</v>
      </c>
      <c r="Y36" s="9">
        <v>200.0</v>
      </c>
      <c r="Z36" s="9">
        <v>80.0</v>
      </c>
      <c r="AA36" s="9">
        <v>-50.0</v>
      </c>
      <c r="AB36" s="9">
        <v>80.0</v>
      </c>
      <c r="AC36" s="15">
        <v>100.0</v>
      </c>
      <c r="AD36" s="16">
        <f t="shared" ref="AD36:AG36" si="80">IF((500- IF(L36=999,0,L36))*$E$7&lt;0,0,(500- IF(L36=999,0,L36))*$E$7)</f>
        <v>900</v>
      </c>
      <c r="AE36" s="17">
        <f t="shared" si="80"/>
        <v>756</v>
      </c>
      <c r="AF36" s="17">
        <f t="shared" si="80"/>
        <v>756</v>
      </c>
      <c r="AG36" s="17">
        <f t="shared" si="80"/>
        <v>756</v>
      </c>
      <c r="AH36" s="17">
        <f t="shared" ref="AH36:AK36" si="81">IF((500-IF(L36=999,0,L36))*$E$8&lt;0,0,(500-IF(L36=999,0,L36))*$E$8)</f>
        <v>600</v>
      </c>
      <c r="AI36" s="17">
        <f t="shared" si="81"/>
        <v>504</v>
      </c>
      <c r="AJ36" s="17">
        <f t="shared" si="81"/>
        <v>504</v>
      </c>
      <c r="AK36" s="17">
        <f t="shared" si="81"/>
        <v>504</v>
      </c>
      <c r="AL36" s="17">
        <f t="shared" ref="AL36:AO36" si="82">IF((500-IF(P36=999,0,P36))*$E$9&lt;0,0,(500-IF(P36=999,0,P36))*$E$9)</f>
        <v>630</v>
      </c>
      <c r="AM36" s="17">
        <f t="shared" si="82"/>
        <v>450</v>
      </c>
      <c r="AN36" s="17">
        <f t="shared" si="82"/>
        <v>750</v>
      </c>
      <c r="AO36" s="17">
        <f t="shared" si="82"/>
        <v>630</v>
      </c>
      <c r="AP36" s="17">
        <f t="shared" ref="AP36:AS36" si="83">IF((500-IF(T36=999,0,T36))*$E$10&lt;0,0,(500-IF(T36=999,0,T36))*$E$10)</f>
        <v>1125</v>
      </c>
      <c r="AQ36" s="17">
        <f t="shared" si="83"/>
        <v>1250</v>
      </c>
      <c r="AR36" s="17">
        <f t="shared" si="83"/>
        <v>1250</v>
      </c>
      <c r="AS36" s="17">
        <f t="shared" si="83"/>
        <v>1250</v>
      </c>
      <c r="AT36" s="17">
        <f t="shared" ref="AT36:AX36" si="84">IF((500-IF(X36=999,0,X36))*$E$11&lt;0,0,(500-IF(X36=999,0,X36))*$E$11)</f>
        <v>504</v>
      </c>
      <c r="AU36" s="17">
        <f t="shared" si="84"/>
        <v>360</v>
      </c>
      <c r="AV36" s="17">
        <f t="shared" si="84"/>
        <v>504</v>
      </c>
      <c r="AW36" s="17">
        <f t="shared" si="84"/>
        <v>660</v>
      </c>
      <c r="AX36" s="17">
        <f t="shared" si="84"/>
        <v>504</v>
      </c>
      <c r="AY36" s="18">
        <f t="shared" si="18"/>
        <v>2000</v>
      </c>
      <c r="AZ36" s="19">
        <f t="shared" ref="AZ36:BU36" si="85"> (AD36)* (AD36)/100</f>
        <v>8100</v>
      </c>
      <c r="BA36" s="17">
        <f t="shared" si="85"/>
        <v>5715.36</v>
      </c>
      <c r="BB36" s="17">
        <f t="shared" si="85"/>
        <v>5715.36</v>
      </c>
      <c r="BC36" s="17">
        <f t="shared" si="85"/>
        <v>5715.36</v>
      </c>
      <c r="BD36" s="17">
        <f t="shared" si="85"/>
        <v>3600</v>
      </c>
      <c r="BE36" s="17">
        <f t="shared" si="85"/>
        <v>2540.16</v>
      </c>
      <c r="BF36" s="17">
        <f t="shared" si="85"/>
        <v>2540.16</v>
      </c>
      <c r="BG36" s="17">
        <f t="shared" si="85"/>
        <v>2540.16</v>
      </c>
      <c r="BH36" s="17">
        <f t="shared" si="85"/>
        <v>3969</v>
      </c>
      <c r="BI36" s="17">
        <f t="shared" si="85"/>
        <v>2025</v>
      </c>
      <c r="BJ36" s="17">
        <f t="shared" si="85"/>
        <v>5625</v>
      </c>
      <c r="BK36" s="17">
        <f t="shared" si="85"/>
        <v>3969</v>
      </c>
      <c r="BL36" s="17">
        <f t="shared" si="85"/>
        <v>12656.25</v>
      </c>
      <c r="BM36" s="17">
        <f t="shared" si="85"/>
        <v>15625</v>
      </c>
      <c r="BN36" s="17">
        <f t="shared" si="85"/>
        <v>15625</v>
      </c>
      <c r="BO36" s="17">
        <f t="shared" si="85"/>
        <v>15625</v>
      </c>
      <c r="BP36" s="17">
        <f t="shared" si="85"/>
        <v>2540.16</v>
      </c>
      <c r="BQ36" s="17">
        <f t="shared" si="85"/>
        <v>1296</v>
      </c>
      <c r="BR36" s="17">
        <f t="shared" si="85"/>
        <v>2540.16</v>
      </c>
      <c r="BS36" s="17">
        <f t="shared" si="85"/>
        <v>4356</v>
      </c>
      <c r="BT36" s="17">
        <f t="shared" si="85"/>
        <v>2540.16</v>
      </c>
      <c r="BU36" s="20">
        <f t="shared" si="85"/>
        <v>40000</v>
      </c>
    </row>
    <row r="37" ht="13.5" customHeight="1">
      <c r="A37" s="1"/>
      <c r="B37" s="21"/>
      <c r="C37" s="8">
        <v>12.0</v>
      </c>
      <c r="D37" s="9" t="s">
        <v>66</v>
      </c>
      <c r="E37" s="10">
        <v>55.0</v>
      </c>
      <c r="F37" s="11">
        <f t="shared" si="50"/>
        <v>16557</v>
      </c>
      <c r="G37" s="12">
        <f t="shared" si="51"/>
        <v>12362</v>
      </c>
      <c r="H37" s="12">
        <f t="shared" si="52"/>
        <v>12473</v>
      </c>
      <c r="I37" s="12">
        <f t="shared" si="53"/>
        <v>1</v>
      </c>
      <c r="J37" s="12">
        <f t="shared" si="54"/>
        <v>17</v>
      </c>
      <c r="K37" s="13">
        <f t="shared" si="55"/>
        <v>17</v>
      </c>
      <c r="L37" s="14">
        <v>999.0</v>
      </c>
      <c r="M37" s="9">
        <v>999.0</v>
      </c>
      <c r="N37" s="9">
        <v>999.0</v>
      </c>
      <c r="O37" s="9">
        <v>999.0</v>
      </c>
      <c r="P37" s="9">
        <v>999.0</v>
      </c>
      <c r="Q37" s="9">
        <v>999.0</v>
      </c>
      <c r="R37" s="9">
        <v>999.0</v>
      </c>
      <c r="S37" s="9">
        <v>999.0</v>
      </c>
      <c r="T37" s="9">
        <v>999.0</v>
      </c>
      <c r="U37" s="9">
        <v>999.0</v>
      </c>
      <c r="V37" s="9">
        <v>999.0</v>
      </c>
      <c r="W37" s="9">
        <v>999.0</v>
      </c>
      <c r="X37" s="9">
        <v>999.0</v>
      </c>
      <c r="Y37" s="9">
        <v>999.0</v>
      </c>
      <c r="Z37" s="9">
        <v>999.0</v>
      </c>
      <c r="AA37" s="9">
        <v>999.0</v>
      </c>
      <c r="AB37" s="9">
        <v>999.0</v>
      </c>
      <c r="AC37" s="15">
        <v>900.0</v>
      </c>
      <c r="AD37" s="16">
        <f t="shared" ref="AD37:AG37" si="86">IF((500- IF(L37=999,0,L37))*$E$7&lt;0,0,(500- IF(L37=999,0,L37))*$E$7)</f>
        <v>900</v>
      </c>
      <c r="AE37" s="17">
        <f t="shared" si="86"/>
        <v>900</v>
      </c>
      <c r="AF37" s="17">
        <f t="shared" si="86"/>
        <v>900</v>
      </c>
      <c r="AG37" s="17">
        <f t="shared" si="86"/>
        <v>900</v>
      </c>
      <c r="AH37" s="17">
        <f t="shared" ref="AH37:AK37" si="87">IF((500-IF(L37=999,0,L37))*$E$8&lt;0,0,(500-IF(L37=999,0,L37))*$E$8)</f>
        <v>600</v>
      </c>
      <c r="AI37" s="17">
        <f t="shared" si="87"/>
        <v>600</v>
      </c>
      <c r="AJ37" s="17">
        <f t="shared" si="87"/>
        <v>600</v>
      </c>
      <c r="AK37" s="17">
        <f t="shared" si="87"/>
        <v>600</v>
      </c>
      <c r="AL37" s="17">
        <f t="shared" ref="AL37:AO37" si="88">IF((500-IF(P37=999,0,P37))*$E$9&lt;0,0,(500-IF(P37=999,0,P37))*$E$9)</f>
        <v>750</v>
      </c>
      <c r="AM37" s="17">
        <f t="shared" si="88"/>
        <v>750</v>
      </c>
      <c r="AN37" s="17">
        <f t="shared" si="88"/>
        <v>750</v>
      </c>
      <c r="AO37" s="17">
        <f t="shared" si="88"/>
        <v>750</v>
      </c>
      <c r="AP37" s="17">
        <f t="shared" ref="AP37:AS37" si="89">IF((500-IF(T37=999,0,T37))*$E$10&lt;0,0,(500-IF(T37=999,0,T37))*$E$10)</f>
        <v>1250</v>
      </c>
      <c r="AQ37" s="17">
        <f t="shared" si="89"/>
        <v>1250</v>
      </c>
      <c r="AR37" s="17">
        <f t="shared" si="89"/>
        <v>1250</v>
      </c>
      <c r="AS37" s="17">
        <f t="shared" si="89"/>
        <v>1250</v>
      </c>
      <c r="AT37" s="17">
        <f t="shared" ref="AT37:AX37" si="90">IF((500-IF(X37=999,0,X37))*$E$11&lt;0,0,(500-IF(X37=999,0,X37))*$E$11)</f>
        <v>600</v>
      </c>
      <c r="AU37" s="17">
        <f t="shared" si="90"/>
        <v>600</v>
      </c>
      <c r="AV37" s="17">
        <f t="shared" si="90"/>
        <v>600</v>
      </c>
      <c r="AW37" s="17">
        <f t="shared" si="90"/>
        <v>600</v>
      </c>
      <c r="AX37" s="17">
        <f t="shared" si="90"/>
        <v>600</v>
      </c>
      <c r="AY37" s="18">
        <f t="shared" si="18"/>
        <v>0</v>
      </c>
      <c r="AZ37" s="19">
        <f t="shared" ref="AZ37:BU37" si="91"> (AD37)* (AD37)/100</f>
        <v>8100</v>
      </c>
      <c r="BA37" s="17">
        <f t="shared" si="91"/>
        <v>8100</v>
      </c>
      <c r="BB37" s="17">
        <f t="shared" si="91"/>
        <v>8100</v>
      </c>
      <c r="BC37" s="17">
        <f t="shared" si="91"/>
        <v>8100</v>
      </c>
      <c r="BD37" s="17">
        <f t="shared" si="91"/>
        <v>3600</v>
      </c>
      <c r="BE37" s="17">
        <f t="shared" si="91"/>
        <v>3600</v>
      </c>
      <c r="BF37" s="17">
        <f t="shared" si="91"/>
        <v>3600</v>
      </c>
      <c r="BG37" s="17">
        <f t="shared" si="91"/>
        <v>3600</v>
      </c>
      <c r="BH37" s="17">
        <f t="shared" si="91"/>
        <v>5625</v>
      </c>
      <c r="BI37" s="17">
        <f t="shared" si="91"/>
        <v>5625</v>
      </c>
      <c r="BJ37" s="17">
        <f t="shared" si="91"/>
        <v>5625</v>
      </c>
      <c r="BK37" s="17">
        <f t="shared" si="91"/>
        <v>5625</v>
      </c>
      <c r="BL37" s="17">
        <f t="shared" si="91"/>
        <v>15625</v>
      </c>
      <c r="BM37" s="17">
        <f t="shared" si="91"/>
        <v>15625</v>
      </c>
      <c r="BN37" s="17">
        <f t="shared" si="91"/>
        <v>15625</v>
      </c>
      <c r="BO37" s="17">
        <f t="shared" si="91"/>
        <v>15625</v>
      </c>
      <c r="BP37" s="17">
        <f t="shared" si="91"/>
        <v>3600</v>
      </c>
      <c r="BQ37" s="17">
        <f t="shared" si="91"/>
        <v>3600</v>
      </c>
      <c r="BR37" s="17">
        <f t="shared" si="91"/>
        <v>3600</v>
      </c>
      <c r="BS37" s="17">
        <f t="shared" si="91"/>
        <v>3600</v>
      </c>
      <c r="BT37" s="17">
        <f t="shared" si="91"/>
        <v>3600</v>
      </c>
      <c r="BU37" s="20">
        <f t="shared" si="91"/>
        <v>0</v>
      </c>
    </row>
    <row r="38" ht="13.5" customHeight="1">
      <c r="A38" s="1"/>
      <c r="B38" s="1"/>
      <c r="C38" s="8"/>
      <c r="D38" s="9"/>
      <c r="E38" s="10"/>
      <c r="F38" s="11"/>
      <c r="G38" s="12"/>
      <c r="H38" s="12"/>
      <c r="I38" s="12"/>
      <c r="J38" s="12"/>
      <c r="K38" s="13"/>
      <c r="L38" s="14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15"/>
      <c r="AD38" s="16">
        <f t="shared" ref="AD38:AG38" si="92">IF((500- IF(L38=999,0,L38))*$E$7&lt;0,0,(500- IF(L38=999,0,L38))*$E$7)</f>
        <v>900</v>
      </c>
      <c r="AE38" s="17">
        <f t="shared" si="92"/>
        <v>900</v>
      </c>
      <c r="AF38" s="17">
        <f t="shared" si="92"/>
        <v>900</v>
      </c>
      <c r="AG38" s="17">
        <f t="shared" si="92"/>
        <v>900</v>
      </c>
      <c r="AH38" s="17">
        <f t="shared" ref="AH38:AK38" si="93">IF((500-IF(L38=999,0,L38))*$E$8&lt;0,0,(500-IF(L38=999,0,L38))*$E$8)</f>
        <v>600</v>
      </c>
      <c r="AI38" s="17">
        <f t="shared" si="93"/>
        <v>600</v>
      </c>
      <c r="AJ38" s="17">
        <f t="shared" si="93"/>
        <v>600</v>
      </c>
      <c r="AK38" s="17">
        <f t="shared" si="93"/>
        <v>600</v>
      </c>
      <c r="AL38" s="17">
        <f t="shared" ref="AL38:AO38" si="94">IF((500-IF(P38=999,0,P38))*$E$9&lt;0,0,(500-IF(P38=999,0,P38))*$E$9)</f>
        <v>750</v>
      </c>
      <c r="AM38" s="17">
        <f t="shared" si="94"/>
        <v>750</v>
      </c>
      <c r="AN38" s="17">
        <f t="shared" si="94"/>
        <v>750</v>
      </c>
      <c r="AO38" s="17">
        <f t="shared" si="94"/>
        <v>750</v>
      </c>
      <c r="AP38" s="17">
        <f t="shared" ref="AP38:AS38" si="95">IF((500-IF(T38=999,0,T38))*$E$10&lt;0,0,(500-IF(T38=999,0,T38))*$E$10)</f>
        <v>1250</v>
      </c>
      <c r="AQ38" s="17">
        <f t="shared" si="95"/>
        <v>1250</v>
      </c>
      <c r="AR38" s="17">
        <f t="shared" si="95"/>
        <v>1250</v>
      </c>
      <c r="AS38" s="17">
        <f t="shared" si="95"/>
        <v>1250</v>
      </c>
      <c r="AT38" s="17">
        <f t="shared" ref="AT38:AX38" si="96">IF((500-IF(X38=999,0,X38))*$E$11&lt;0,0,(500-IF(X38=999,0,X38))*$E$11)</f>
        <v>600</v>
      </c>
      <c r="AU38" s="17">
        <f t="shared" si="96"/>
        <v>600</v>
      </c>
      <c r="AV38" s="17">
        <f t="shared" si="96"/>
        <v>600</v>
      </c>
      <c r="AW38" s="17">
        <f t="shared" si="96"/>
        <v>600</v>
      </c>
      <c r="AX38" s="17">
        <f t="shared" si="96"/>
        <v>600</v>
      </c>
      <c r="AY38" s="18">
        <f t="shared" si="18"/>
        <v>2500</v>
      </c>
      <c r="AZ38" s="19">
        <f t="shared" ref="AZ38:BU38" si="97"> (AD38)* (AD38)/100</f>
        <v>8100</v>
      </c>
      <c r="BA38" s="17">
        <f t="shared" si="97"/>
        <v>8100</v>
      </c>
      <c r="BB38" s="17">
        <f t="shared" si="97"/>
        <v>8100</v>
      </c>
      <c r="BC38" s="17">
        <f t="shared" si="97"/>
        <v>8100</v>
      </c>
      <c r="BD38" s="17">
        <f t="shared" si="97"/>
        <v>3600</v>
      </c>
      <c r="BE38" s="17">
        <f t="shared" si="97"/>
        <v>3600</v>
      </c>
      <c r="BF38" s="17">
        <f t="shared" si="97"/>
        <v>3600</v>
      </c>
      <c r="BG38" s="17">
        <f t="shared" si="97"/>
        <v>3600</v>
      </c>
      <c r="BH38" s="17">
        <f t="shared" si="97"/>
        <v>5625</v>
      </c>
      <c r="BI38" s="17">
        <f t="shared" si="97"/>
        <v>5625</v>
      </c>
      <c r="BJ38" s="17">
        <f t="shared" si="97"/>
        <v>5625</v>
      </c>
      <c r="BK38" s="17">
        <f t="shared" si="97"/>
        <v>5625</v>
      </c>
      <c r="BL38" s="17">
        <f t="shared" si="97"/>
        <v>15625</v>
      </c>
      <c r="BM38" s="17">
        <f t="shared" si="97"/>
        <v>15625</v>
      </c>
      <c r="BN38" s="17">
        <f t="shared" si="97"/>
        <v>15625</v>
      </c>
      <c r="BO38" s="17">
        <f t="shared" si="97"/>
        <v>15625</v>
      </c>
      <c r="BP38" s="17">
        <f t="shared" si="97"/>
        <v>3600</v>
      </c>
      <c r="BQ38" s="17">
        <f t="shared" si="97"/>
        <v>3600</v>
      </c>
      <c r="BR38" s="17">
        <f t="shared" si="97"/>
        <v>3600</v>
      </c>
      <c r="BS38" s="17">
        <f t="shared" si="97"/>
        <v>3600</v>
      </c>
      <c r="BT38" s="17">
        <f t="shared" si="97"/>
        <v>3600</v>
      </c>
      <c r="BU38" s="20">
        <f t="shared" si="97"/>
        <v>62500</v>
      </c>
    </row>
    <row r="39" ht="13.5" customHeight="1">
      <c r="A39" s="1"/>
      <c r="B39" s="1"/>
      <c r="C39" s="8">
        <v>13.0</v>
      </c>
      <c r="D39" s="9" t="s">
        <v>67</v>
      </c>
      <c r="E39" s="10">
        <v>50.0</v>
      </c>
      <c r="F39" s="11">
        <f t="shared" ref="F39:F40" si="104">ROUNDUP((G39+H39)/1.5,0)</f>
        <v>12827</v>
      </c>
      <c r="G39" s="12">
        <f t="shared" ref="G39:G40" si="105">ROUNDUP((SUM(AZ39:BC39)/2+SUM(BH39:BU39)/18)/2+(COUNTIF(L39:O39,"&lt;150")*$E$13)+(COUNTIF(L39:O39,"&lt;1")*$E$14)+(COUNTIF(L39:O39,"=999")*($E$13+$E$14)),0)</f>
        <v>9644</v>
      </c>
      <c r="H39" s="12">
        <f t="shared" ref="H39:H40" si="106">ROUNDUP((SUM(BD39:BG39)+SUM(BH39:BU39))/18+(COUNTIF(L39:AC39,"&lt;100")*$E$13)+(COUNTIF(L39:AC39,"&lt;1")*$E$14)+(COUNTIF(L39:AC39,"=999")*($E$13+$E$14)),0)</f>
        <v>9596</v>
      </c>
      <c r="I39" s="12">
        <f t="shared" ref="I39:I40" si="107">COUNTIFS(L39:AC39,"&lt;999",L39:AC39,"&gt;100")</f>
        <v>3</v>
      </c>
      <c r="J39" s="12">
        <f t="shared" ref="J39:J40" si="108">COUNTIF(L39:AC39,"&lt;100")+COUNTIF(L39:AC39,"=999")</f>
        <v>14</v>
      </c>
      <c r="K39" s="13">
        <f t="shared" ref="K39:K40" si="109">COUNTIF(L39:AC39,"&lt;1")+COUNTIF(L39:AC39,"=999")</f>
        <v>3</v>
      </c>
      <c r="L39" s="14">
        <v>50.0</v>
      </c>
      <c r="M39" s="9">
        <v>50.0</v>
      </c>
      <c r="N39" s="9">
        <v>50.0</v>
      </c>
      <c r="O39" s="9">
        <v>150.0</v>
      </c>
      <c r="P39" s="9">
        <v>50.0</v>
      </c>
      <c r="Q39" s="9">
        <v>150.0</v>
      </c>
      <c r="R39" s="9">
        <v>50.0</v>
      </c>
      <c r="S39" s="9">
        <v>50.0</v>
      </c>
      <c r="T39" s="9">
        <v>0.0</v>
      </c>
      <c r="U39" s="9">
        <v>0.0</v>
      </c>
      <c r="V39" s="9">
        <v>0.0</v>
      </c>
      <c r="W39" s="9">
        <v>200.0</v>
      </c>
      <c r="X39" s="9">
        <v>50.0</v>
      </c>
      <c r="Y39" s="9">
        <v>50.0</v>
      </c>
      <c r="Z39" s="9">
        <v>50.0</v>
      </c>
      <c r="AA39" s="9">
        <v>50.0</v>
      </c>
      <c r="AB39" s="9">
        <v>50.0</v>
      </c>
      <c r="AC39" s="15">
        <v>100.0</v>
      </c>
      <c r="AD39" s="16">
        <f t="shared" ref="AD39:AG39" si="98">IF((500- IF(L39=999,0,L39))*$E$7&lt;0,0,(500- IF(L39=999,0,L39))*$E$7)</f>
        <v>810</v>
      </c>
      <c r="AE39" s="17">
        <f t="shared" si="98"/>
        <v>810</v>
      </c>
      <c r="AF39" s="17">
        <f t="shared" si="98"/>
        <v>810</v>
      </c>
      <c r="AG39" s="17">
        <f t="shared" si="98"/>
        <v>630</v>
      </c>
      <c r="AH39" s="17">
        <f t="shared" ref="AH39:AK39" si="99">IF((500-IF(L39=999,0,L39))*$E$8&lt;0,0,(500-IF(L39=999,0,L39))*$E$8)</f>
        <v>540</v>
      </c>
      <c r="AI39" s="17">
        <f t="shared" si="99"/>
        <v>540</v>
      </c>
      <c r="AJ39" s="17">
        <f t="shared" si="99"/>
        <v>540</v>
      </c>
      <c r="AK39" s="17">
        <f t="shared" si="99"/>
        <v>420</v>
      </c>
      <c r="AL39" s="17">
        <f t="shared" ref="AL39:AO39" si="100">IF((500-IF(P39=999,0,P39))*$E$9&lt;0,0,(500-IF(P39=999,0,P39))*$E$9)</f>
        <v>675</v>
      </c>
      <c r="AM39" s="17">
        <f t="shared" si="100"/>
        <v>525</v>
      </c>
      <c r="AN39" s="17">
        <f t="shared" si="100"/>
        <v>675</v>
      </c>
      <c r="AO39" s="17">
        <f t="shared" si="100"/>
        <v>675</v>
      </c>
      <c r="AP39" s="17">
        <f t="shared" ref="AP39:AS39" si="101">IF((500-IF(T39=999,0,T39))*$E$10&lt;0,0,(500-IF(T39=999,0,T39))*$E$10)</f>
        <v>1250</v>
      </c>
      <c r="AQ39" s="17">
        <f t="shared" si="101"/>
        <v>1250</v>
      </c>
      <c r="AR39" s="17">
        <f t="shared" si="101"/>
        <v>1250</v>
      </c>
      <c r="AS39" s="17">
        <f t="shared" si="101"/>
        <v>750</v>
      </c>
      <c r="AT39" s="17">
        <f t="shared" ref="AT39:AX39" si="102">IF((500-IF(X39=999,0,X39))*$E$11&lt;0,0,(500-IF(X39=999,0,X39))*$E$11)</f>
        <v>540</v>
      </c>
      <c r="AU39" s="17">
        <f t="shared" si="102"/>
        <v>540</v>
      </c>
      <c r="AV39" s="17">
        <f t="shared" si="102"/>
        <v>540</v>
      </c>
      <c r="AW39" s="17">
        <f t="shared" si="102"/>
        <v>540</v>
      </c>
      <c r="AX39" s="17">
        <f t="shared" si="102"/>
        <v>540</v>
      </c>
      <c r="AY39" s="18">
        <f t="shared" si="18"/>
        <v>2000</v>
      </c>
      <c r="AZ39" s="19">
        <f t="shared" ref="AZ39:BU39" si="103"> (AD39)* (AD39)/100</f>
        <v>6561</v>
      </c>
      <c r="BA39" s="17">
        <f t="shared" si="103"/>
        <v>6561</v>
      </c>
      <c r="BB39" s="17">
        <f t="shared" si="103"/>
        <v>6561</v>
      </c>
      <c r="BC39" s="17">
        <f t="shared" si="103"/>
        <v>3969</v>
      </c>
      <c r="BD39" s="17">
        <f t="shared" si="103"/>
        <v>2916</v>
      </c>
      <c r="BE39" s="17">
        <f t="shared" si="103"/>
        <v>2916</v>
      </c>
      <c r="BF39" s="17">
        <f t="shared" si="103"/>
        <v>2916</v>
      </c>
      <c r="BG39" s="17">
        <f t="shared" si="103"/>
        <v>1764</v>
      </c>
      <c r="BH39" s="17">
        <f t="shared" si="103"/>
        <v>4556.25</v>
      </c>
      <c r="BI39" s="17">
        <f t="shared" si="103"/>
        <v>2756.25</v>
      </c>
      <c r="BJ39" s="17">
        <f t="shared" si="103"/>
        <v>4556.25</v>
      </c>
      <c r="BK39" s="17">
        <f t="shared" si="103"/>
        <v>4556.25</v>
      </c>
      <c r="BL39" s="17">
        <f t="shared" si="103"/>
        <v>15625</v>
      </c>
      <c r="BM39" s="17">
        <f t="shared" si="103"/>
        <v>15625</v>
      </c>
      <c r="BN39" s="17">
        <f t="shared" si="103"/>
        <v>15625</v>
      </c>
      <c r="BO39" s="17">
        <f t="shared" si="103"/>
        <v>5625</v>
      </c>
      <c r="BP39" s="17">
        <f t="shared" si="103"/>
        <v>2916</v>
      </c>
      <c r="BQ39" s="17">
        <f t="shared" si="103"/>
        <v>2916</v>
      </c>
      <c r="BR39" s="17">
        <f t="shared" si="103"/>
        <v>2916</v>
      </c>
      <c r="BS39" s="17">
        <f t="shared" si="103"/>
        <v>2916</v>
      </c>
      <c r="BT39" s="17">
        <f t="shared" si="103"/>
        <v>2916</v>
      </c>
      <c r="BU39" s="20">
        <f t="shared" si="103"/>
        <v>40000</v>
      </c>
    </row>
    <row r="40" ht="13.5" customHeight="1">
      <c r="A40" s="1"/>
      <c r="B40" s="1"/>
      <c r="C40" s="8">
        <v>14.0</v>
      </c>
      <c r="D40" s="9" t="s">
        <v>68</v>
      </c>
      <c r="E40" s="10">
        <v>40.0</v>
      </c>
      <c r="F40" s="11">
        <f t="shared" si="104"/>
        <v>13957</v>
      </c>
      <c r="G40" s="12">
        <f t="shared" si="105"/>
        <v>10503</v>
      </c>
      <c r="H40" s="12">
        <f t="shared" si="106"/>
        <v>10432</v>
      </c>
      <c r="I40" s="12">
        <f t="shared" si="107"/>
        <v>3</v>
      </c>
      <c r="J40" s="12">
        <f t="shared" si="108"/>
        <v>12</v>
      </c>
      <c r="K40" s="13">
        <f t="shared" si="109"/>
        <v>6</v>
      </c>
      <c r="L40" s="14">
        <v>50.0</v>
      </c>
      <c r="M40" s="9">
        <v>50.0</v>
      </c>
      <c r="N40" s="9">
        <v>50.0</v>
      </c>
      <c r="O40" s="9">
        <v>50.0</v>
      </c>
      <c r="P40" s="9">
        <v>100.0</v>
      </c>
      <c r="Q40" s="9">
        <v>100.0</v>
      </c>
      <c r="R40" s="9">
        <v>999.0</v>
      </c>
      <c r="S40" s="9">
        <v>0.0</v>
      </c>
      <c r="T40" s="9">
        <v>50.0</v>
      </c>
      <c r="U40" s="9">
        <v>50.0</v>
      </c>
      <c r="V40" s="9">
        <v>0.0</v>
      </c>
      <c r="W40" s="9">
        <v>0.0</v>
      </c>
      <c r="X40" s="9">
        <v>150.0</v>
      </c>
      <c r="Y40" s="9">
        <v>150.0</v>
      </c>
      <c r="Z40" s="9">
        <v>150.0</v>
      </c>
      <c r="AA40" s="9">
        <v>999.0</v>
      </c>
      <c r="AB40" s="9">
        <v>0.0</v>
      </c>
      <c r="AC40" s="15">
        <v>100.0</v>
      </c>
      <c r="AD40" s="16">
        <f t="shared" ref="AD40:AG40" si="110">IF((500- IF(L40=999,0,L40))*$E$7&lt;0,0,(500- IF(L40=999,0,L40))*$E$7)</f>
        <v>810</v>
      </c>
      <c r="AE40" s="17">
        <f t="shared" si="110"/>
        <v>810</v>
      </c>
      <c r="AF40" s="17">
        <f t="shared" si="110"/>
        <v>810</v>
      </c>
      <c r="AG40" s="17">
        <f t="shared" si="110"/>
        <v>810</v>
      </c>
      <c r="AH40" s="17">
        <f t="shared" ref="AH40:AK40" si="111">IF((500-IF(L40=999,0,L40))*$E$8&lt;0,0,(500-IF(L40=999,0,L40))*$E$8)</f>
        <v>540</v>
      </c>
      <c r="AI40" s="17">
        <f t="shared" si="111"/>
        <v>540</v>
      </c>
      <c r="AJ40" s="17">
        <f t="shared" si="111"/>
        <v>540</v>
      </c>
      <c r="AK40" s="17">
        <f t="shared" si="111"/>
        <v>540</v>
      </c>
      <c r="AL40" s="17">
        <f t="shared" ref="AL40:AO40" si="112">IF((500-IF(P40=999,0,P40))*$E$9&lt;0,0,(500-IF(P40=999,0,P40))*$E$9)</f>
        <v>600</v>
      </c>
      <c r="AM40" s="17">
        <f t="shared" si="112"/>
        <v>600</v>
      </c>
      <c r="AN40" s="17">
        <f t="shared" si="112"/>
        <v>750</v>
      </c>
      <c r="AO40" s="17">
        <f t="shared" si="112"/>
        <v>750</v>
      </c>
      <c r="AP40" s="17">
        <f t="shared" ref="AP40:AS40" si="113">IF((500-IF(T40=999,0,T40))*$E$10&lt;0,0,(500-IF(T40=999,0,T40))*$E$10)</f>
        <v>1125</v>
      </c>
      <c r="AQ40" s="17">
        <f t="shared" si="113"/>
        <v>1125</v>
      </c>
      <c r="AR40" s="17">
        <f t="shared" si="113"/>
        <v>1250</v>
      </c>
      <c r="AS40" s="17">
        <f t="shared" si="113"/>
        <v>1250</v>
      </c>
      <c r="AT40" s="17">
        <f t="shared" ref="AT40:AX40" si="114">IF((500-IF(X40=999,0,X40))*$E$11&lt;0,0,(500-IF(X40=999,0,X40))*$E$11)</f>
        <v>420</v>
      </c>
      <c r="AU40" s="17">
        <f t="shared" si="114"/>
        <v>420</v>
      </c>
      <c r="AV40" s="17">
        <f t="shared" si="114"/>
        <v>420</v>
      </c>
      <c r="AW40" s="17">
        <f t="shared" si="114"/>
        <v>600</v>
      </c>
      <c r="AX40" s="17">
        <f t="shared" si="114"/>
        <v>600</v>
      </c>
      <c r="AY40" s="18">
        <f t="shared" si="18"/>
        <v>2000</v>
      </c>
      <c r="AZ40" s="19">
        <f t="shared" ref="AZ40:BU40" si="115"> (AD40)* (AD40)/100</f>
        <v>6561</v>
      </c>
      <c r="BA40" s="17">
        <f t="shared" si="115"/>
        <v>6561</v>
      </c>
      <c r="BB40" s="17">
        <f t="shared" si="115"/>
        <v>6561</v>
      </c>
      <c r="BC40" s="17">
        <f t="shared" si="115"/>
        <v>6561</v>
      </c>
      <c r="BD40" s="17">
        <f t="shared" si="115"/>
        <v>2916</v>
      </c>
      <c r="BE40" s="17">
        <f t="shared" si="115"/>
        <v>2916</v>
      </c>
      <c r="BF40" s="17">
        <f t="shared" si="115"/>
        <v>2916</v>
      </c>
      <c r="BG40" s="17">
        <f t="shared" si="115"/>
        <v>2916</v>
      </c>
      <c r="BH40" s="17">
        <f t="shared" si="115"/>
        <v>3600</v>
      </c>
      <c r="BI40" s="17">
        <f t="shared" si="115"/>
        <v>3600</v>
      </c>
      <c r="BJ40" s="17">
        <f t="shared" si="115"/>
        <v>5625</v>
      </c>
      <c r="BK40" s="17">
        <f t="shared" si="115"/>
        <v>5625</v>
      </c>
      <c r="BL40" s="17">
        <f t="shared" si="115"/>
        <v>12656.25</v>
      </c>
      <c r="BM40" s="17">
        <f t="shared" si="115"/>
        <v>12656.25</v>
      </c>
      <c r="BN40" s="17">
        <f t="shared" si="115"/>
        <v>15625</v>
      </c>
      <c r="BO40" s="17">
        <f t="shared" si="115"/>
        <v>15625</v>
      </c>
      <c r="BP40" s="17">
        <f t="shared" si="115"/>
        <v>1764</v>
      </c>
      <c r="BQ40" s="17">
        <f t="shared" si="115"/>
        <v>1764</v>
      </c>
      <c r="BR40" s="17">
        <f t="shared" si="115"/>
        <v>1764</v>
      </c>
      <c r="BS40" s="17">
        <f t="shared" si="115"/>
        <v>3600</v>
      </c>
      <c r="BT40" s="17">
        <f t="shared" si="115"/>
        <v>3600</v>
      </c>
      <c r="BU40" s="20">
        <f t="shared" si="115"/>
        <v>40000</v>
      </c>
    </row>
    <row r="41" ht="13.5" customHeight="1">
      <c r="A41" s="1"/>
      <c r="B41" s="1"/>
      <c r="C41" s="8"/>
      <c r="D41" s="9"/>
      <c r="E41" s="10"/>
      <c r="F41" s="11"/>
      <c r="G41" s="12"/>
      <c r="H41" s="12"/>
      <c r="I41" s="12"/>
      <c r="J41" s="12"/>
      <c r="K41" s="13"/>
      <c r="L41" s="14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15"/>
      <c r="AD41" s="16">
        <f t="shared" ref="AD41:AG41" si="116">IF((500- IF(L41=999,0,L41))*$E$7&lt;0,0,(500- IF(L41=999,0,L41))*$E$7)</f>
        <v>900</v>
      </c>
      <c r="AE41" s="17">
        <f t="shared" si="116"/>
        <v>900</v>
      </c>
      <c r="AF41" s="17">
        <f t="shared" si="116"/>
        <v>900</v>
      </c>
      <c r="AG41" s="17">
        <f t="shared" si="116"/>
        <v>900</v>
      </c>
      <c r="AH41" s="17">
        <f t="shared" ref="AH41:AK41" si="117">IF((500-IF(L41=999,0,L41))*$E$8&lt;0,0,(500-IF(L41=999,0,L41))*$E$8)</f>
        <v>600</v>
      </c>
      <c r="AI41" s="17">
        <f t="shared" si="117"/>
        <v>600</v>
      </c>
      <c r="AJ41" s="17">
        <f t="shared" si="117"/>
        <v>600</v>
      </c>
      <c r="AK41" s="17">
        <f t="shared" si="117"/>
        <v>600</v>
      </c>
      <c r="AL41" s="17">
        <f t="shared" ref="AL41:AO41" si="118">IF((500-IF(P41=999,0,P41))*$E$9&lt;0,0,(500-IF(P41=999,0,P41))*$E$9)</f>
        <v>750</v>
      </c>
      <c r="AM41" s="17">
        <f t="shared" si="118"/>
        <v>750</v>
      </c>
      <c r="AN41" s="17">
        <f t="shared" si="118"/>
        <v>750</v>
      </c>
      <c r="AO41" s="17">
        <f t="shared" si="118"/>
        <v>750</v>
      </c>
      <c r="AP41" s="17">
        <f t="shared" ref="AP41:AS41" si="119">IF((500-IF(T41=999,0,T41))*$E$10&lt;0,0,(500-IF(T41=999,0,T41))*$E$10)</f>
        <v>1250</v>
      </c>
      <c r="AQ41" s="17">
        <f t="shared" si="119"/>
        <v>1250</v>
      </c>
      <c r="AR41" s="17">
        <f t="shared" si="119"/>
        <v>1250</v>
      </c>
      <c r="AS41" s="17">
        <f t="shared" si="119"/>
        <v>1250</v>
      </c>
      <c r="AT41" s="17">
        <f t="shared" ref="AT41:AX41" si="120">IF((500-IF(X41=999,0,X41))*$E$11&lt;0,0,(500-IF(X41=999,0,X41))*$E$11)</f>
        <v>600</v>
      </c>
      <c r="AU41" s="17">
        <f t="shared" si="120"/>
        <v>600</v>
      </c>
      <c r="AV41" s="17">
        <f t="shared" si="120"/>
        <v>600</v>
      </c>
      <c r="AW41" s="17">
        <f t="shared" si="120"/>
        <v>600</v>
      </c>
      <c r="AX41" s="17">
        <f t="shared" si="120"/>
        <v>600</v>
      </c>
      <c r="AY41" s="18">
        <f t="shared" si="18"/>
        <v>2500</v>
      </c>
      <c r="AZ41" s="19">
        <f t="shared" ref="AZ41:BU41" si="121"> (AD41)* (AD41)/100</f>
        <v>8100</v>
      </c>
      <c r="BA41" s="17">
        <f t="shared" si="121"/>
        <v>8100</v>
      </c>
      <c r="BB41" s="17">
        <f t="shared" si="121"/>
        <v>8100</v>
      </c>
      <c r="BC41" s="17">
        <f t="shared" si="121"/>
        <v>8100</v>
      </c>
      <c r="BD41" s="17">
        <f t="shared" si="121"/>
        <v>3600</v>
      </c>
      <c r="BE41" s="17">
        <f t="shared" si="121"/>
        <v>3600</v>
      </c>
      <c r="BF41" s="17">
        <f t="shared" si="121"/>
        <v>3600</v>
      </c>
      <c r="BG41" s="17">
        <f t="shared" si="121"/>
        <v>3600</v>
      </c>
      <c r="BH41" s="17">
        <f t="shared" si="121"/>
        <v>5625</v>
      </c>
      <c r="BI41" s="17">
        <f t="shared" si="121"/>
        <v>5625</v>
      </c>
      <c r="BJ41" s="17">
        <f t="shared" si="121"/>
        <v>5625</v>
      </c>
      <c r="BK41" s="17">
        <f t="shared" si="121"/>
        <v>5625</v>
      </c>
      <c r="BL41" s="17">
        <f t="shared" si="121"/>
        <v>15625</v>
      </c>
      <c r="BM41" s="17">
        <f t="shared" si="121"/>
        <v>15625</v>
      </c>
      <c r="BN41" s="17">
        <f t="shared" si="121"/>
        <v>15625</v>
      </c>
      <c r="BO41" s="17">
        <f t="shared" si="121"/>
        <v>15625</v>
      </c>
      <c r="BP41" s="17">
        <f t="shared" si="121"/>
        <v>3600</v>
      </c>
      <c r="BQ41" s="17">
        <f t="shared" si="121"/>
        <v>3600</v>
      </c>
      <c r="BR41" s="17">
        <f t="shared" si="121"/>
        <v>3600</v>
      </c>
      <c r="BS41" s="17">
        <f t="shared" si="121"/>
        <v>3600</v>
      </c>
      <c r="BT41" s="17">
        <f t="shared" si="121"/>
        <v>3600</v>
      </c>
      <c r="BU41" s="20">
        <f t="shared" si="121"/>
        <v>62500</v>
      </c>
    </row>
    <row r="42" ht="13.5" customHeight="1">
      <c r="A42" s="1"/>
      <c r="B42" s="1"/>
      <c r="C42" s="8">
        <v>15.0</v>
      </c>
      <c r="D42" s="9" t="s">
        <v>69</v>
      </c>
      <c r="E42" s="10">
        <v>5.0</v>
      </c>
      <c r="F42" s="11">
        <f t="shared" ref="F42:F46" si="128">ROUNDUP((G42+H42)/1.5,0)</f>
        <v>15451</v>
      </c>
      <c r="G42" s="12">
        <f t="shared" ref="G42:G46" si="129">ROUNDUP((SUM(AZ42:BC42)/2+SUM(BH42:BU42)/18)/2+(COUNTIF(L42:O42,"&lt;150")*$E$13)+(COUNTIF(L42:O42,"&lt;1")*$E$14)+(COUNTIF(L42:O42,"=999")*($E$13+$E$14)),0)</f>
        <v>11997</v>
      </c>
      <c r="H42" s="12">
        <f t="shared" ref="H42:H46" si="130">ROUNDUP((SUM(BD42:BG42)+SUM(BH42:BU42))/18+(COUNTIF(L42:AC42,"&lt;100")*$E$13)+(COUNTIF(L42:AC42,"&lt;1")*$E$14)+(COUNTIF(L42:AC42,"=999")*($E$13+$E$14)),0)</f>
        <v>11179</v>
      </c>
      <c r="I42" s="12">
        <f t="shared" ref="I42:I46" si="131">COUNTIFS(L42:AC42,"&lt;999",L42:AC42,"&gt;100")</f>
        <v>0</v>
      </c>
      <c r="J42" s="12">
        <f t="shared" ref="J42:J46" si="132">COUNTIF(L42:AC42,"&lt;100")+COUNTIF(L42:AC42,"=999")</f>
        <v>10</v>
      </c>
      <c r="K42" s="13">
        <f t="shared" ref="K42:K46" si="133">COUNTIF(L42:AC42,"&lt;1")+COUNTIF(L42:AC42,"=999")</f>
        <v>10</v>
      </c>
      <c r="L42" s="14">
        <v>999.0</v>
      </c>
      <c r="M42" s="9">
        <v>999.0</v>
      </c>
      <c r="N42" s="9">
        <v>100.0</v>
      </c>
      <c r="O42" s="9">
        <v>999.0</v>
      </c>
      <c r="P42" s="9">
        <v>100.0</v>
      </c>
      <c r="Q42" s="9">
        <v>999.0</v>
      </c>
      <c r="R42" s="9">
        <v>100.0</v>
      </c>
      <c r="S42" s="9">
        <v>999.0</v>
      </c>
      <c r="T42" s="9">
        <v>100.0</v>
      </c>
      <c r="U42" s="9">
        <v>999.0</v>
      </c>
      <c r="V42" s="9">
        <v>0.0</v>
      </c>
      <c r="W42" s="9">
        <v>100.0</v>
      </c>
      <c r="X42" s="9">
        <v>100.0</v>
      </c>
      <c r="Y42" s="9">
        <v>999.0</v>
      </c>
      <c r="Z42" s="9">
        <v>100.0</v>
      </c>
      <c r="AA42" s="9">
        <v>999.0</v>
      </c>
      <c r="AB42" s="9">
        <v>999.0</v>
      </c>
      <c r="AC42" s="15">
        <v>100.0</v>
      </c>
      <c r="AD42" s="16">
        <f t="shared" ref="AD42:AG42" si="122">IF((500- IF(L42=999,0,L42))*$E$7&lt;0,0,(500- IF(L42=999,0,L42))*$E$7)</f>
        <v>900</v>
      </c>
      <c r="AE42" s="17">
        <f t="shared" si="122"/>
        <v>900</v>
      </c>
      <c r="AF42" s="17">
        <f t="shared" si="122"/>
        <v>720</v>
      </c>
      <c r="AG42" s="17">
        <f t="shared" si="122"/>
        <v>900</v>
      </c>
      <c r="AH42" s="17">
        <f t="shared" ref="AH42:AK42" si="123">IF((500-IF(L42=999,0,L42))*$E$8&lt;0,0,(500-IF(L42=999,0,L42))*$E$8)</f>
        <v>600</v>
      </c>
      <c r="AI42" s="17">
        <f t="shared" si="123"/>
        <v>600</v>
      </c>
      <c r="AJ42" s="17">
        <f t="shared" si="123"/>
        <v>480</v>
      </c>
      <c r="AK42" s="17">
        <f t="shared" si="123"/>
        <v>600</v>
      </c>
      <c r="AL42" s="17">
        <f t="shared" ref="AL42:AO42" si="124">IF((500-IF(P42=999,0,P42))*$E$9&lt;0,0,(500-IF(P42=999,0,P42))*$E$9)</f>
        <v>600</v>
      </c>
      <c r="AM42" s="17">
        <f t="shared" si="124"/>
        <v>750</v>
      </c>
      <c r="AN42" s="17">
        <f t="shared" si="124"/>
        <v>600</v>
      </c>
      <c r="AO42" s="17">
        <f t="shared" si="124"/>
        <v>750</v>
      </c>
      <c r="AP42" s="17">
        <f t="shared" ref="AP42:AS42" si="125">IF((500-IF(T42=999,0,T42))*$E$10&lt;0,0,(500-IF(T42=999,0,T42))*$E$10)</f>
        <v>1000</v>
      </c>
      <c r="AQ42" s="17">
        <f t="shared" si="125"/>
        <v>1250</v>
      </c>
      <c r="AR42" s="17">
        <f t="shared" si="125"/>
        <v>1250</v>
      </c>
      <c r="AS42" s="17">
        <f t="shared" si="125"/>
        <v>1000</v>
      </c>
      <c r="AT42" s="17">
        <f t="shared" ref="AT42:AX42" si="126">IF((500-IF(X42=999,0,X42))*$E$11&lt;0,0,(500-IF(X42=999,0,X42))*$E$11)</f>
        <v>480</v>
      </c>
      <c r="AU42" s="17">
        <f t="shared" si="126"/>
        <v>600</v>
      </c>
      <c r="AV42" s="17">
        <f t="shared" si="126"/>
        <v>480</v>
      </c>
      <c r="AW42" s="17">
        <f t="shared" si="126"/>
        <v>600</v>
      </c>
      <c r="AX42" s="17">
        <f t="shared" si="126"/>
        <v>600</v>
      </c>
      <c r="AY42" s="18">
        <f t="shared" si="18"/>
        <v>2000</v>
      </c>
      <c r="AZ42" s="19">
        <f t="shared" ref="AZ42:BU42" si="127"> (AD42)* (AD42)/100</f>
        <v>8100</v>
      </c>
      <c r="BA42" s="17">
        <f t="shared" si="127"/>
        <v>8100</v>
      </c>
      <c r="BB42" s="17">
        <f t="shared" si="127"/>
        <v>5184</v>
      </c>
      <c r="BC42" s="17">
        <f t="shared" si="127"/>
        <v>8100</v>
      </c>
      <c r="BD42" s="17">
        <f t="shared" si="127"/>
        <v>3600</v>
      </c>
      <c r="BE42" s="17">
        <f t="shared" si="127"/>
        <v>3600</v>
      </c>
      <c r="BF42" s="17">
        <f t="shared" si="127"/>
        <v>2304</v>
      </c>
      <c r="BG42" s="17">
        <f t="shared" si="127"/>
        <v>3600</v>
      </c>
      <c r="BH42" s="17">
        <f t="shared" si="127"/>
        <v>3600</v>
      </c>
      <c r="BI42" s="17">
        <f t="shared" si="127"/>
        <v>5625</v>
      </c>
      <c r="BJ42" s="17">
        <f t="shared" si="127"/>
        <v>3600</v>
      </c>
      <c r="BK42" s="17">
        <f t="shared" si="127"/>
        <v>5625</v>
      </c>
      <c r="BL42" s="17">
        <f t="shared" si="127"/>
        <v>10000</v>
      </c>
      <c r="BM42" s="17">
        <f t="shared" si="127"/>
        <v>15625</v>
      </c>
      <c r="BN42" s="17">
        <f t="shared" si="127"/>
        <v>15625</v>
      </c>
      <c r="BO42" s="17">
        <f t="shared" si="127"/>
        <v>10000</v>
      </c>
      <c r="BP42" s="17">
        <f t="shared" si="127"/>
        <v>2304</v>
      </c>
      <c r="BQ42" s="17">
        <f t="shared" si="127"/>
        <v>3600</v>
      </c>
      <c r="BR42" s="17">
        <f t="shared" si="127"/>
        <v>2304</v>
      </c>
      <c r="BS42" s="17">
        <f t="shared" si="127"/>
        <v>3600</v>
      </c>
      <c r="BT42" s="17">
        <f t="shared" si="127"/>
        <v>3600</v>
      </c>
      <c r="BU42" s="20">
        <f t="shared" si="127"/>
        <v>40000</v>
      </c>
    </row>
    <row r="43" ht="13.5" customHeight="1">
      <c r="A43" s="1"/>
      <c r="B43" s="1"/>
      <c r="C43" s="8">
        <v>16.0</v>
      </c>
      <c r="D43" s="9" t="s">
        <v>55</v>
      </c>
      <c r="E43" s="10">
        <v>5.0</v>
      </c>
      <c r="F43" s="11">
        <f t="shared" si="128"/>
        <v>9950</v>
      </c>
      <c r="G43" s="12">
        <f t="shared" si="129"/>
        <v>8527</v>
      </c>
      <c r="H43" s="12">
        <f t="shared" si="130"/>
        <v>6397</v>
      </c>
      <c r="I43" s="12">
        <f t="shared" si="131"/>
        <v>0</v>
      </c>
      <c r="J43" s="12">
        <f t="shared" si="132"/>
        <v>0</v>
      </c>
      <c r="K43" s="13">
        <f t="shared" si="133"/>
        <v>0</v>
      </c>
      <c r="L43" s="14">
        <v>100.0</v>
      </c>
      <c r="M43" s="9">
        <v>100.0</v>
      </c>
      <c r="N43" s="9">
        <v>100.0</v>
      </c>
      <c r="O43" s="9">
        <v>100.0</v>
      </c>
      <c r="P43" s="9">
        <v>100.0</v>
      </c>
      <c r="Q43" s="9">
        <v>100.0</v>
      </c>
      <c r="R43" s="9">
        <v>100.0</v>
      </c>
      <c r="S43" s="9">
        <v>100.0</v>
      </c>
      <c r="T43" s="9">
        <v>100.0</v>
      </c>
      <c r="U43" s="9">
        <v>100.0</v>
      </c>
      <c r="V43" s="9">
        <v>100.0</v>
      </c>
      <c r="W43" s="9">
        <v>100.0</v>
      </c>
      <c r="X43" s="9">
        <v>100.0</v>
      </c>
      <c r="Y43" s="9">
        <v>100.0</v>
      </c>
      <c r="Z43" s="9">
        <v>100.0</v>
      </c>
      <c r="AA43" s="9">
        <v>100.0</v>
      </c>
      <c r="AB43" s="9">
        <v>100.0</v>
      </c>
      <c r="AC43" s="15">
        <v>100.0</v>
      </c>
      <c r="AD43" s="16">
        <f t="shared" ref="AD43:AG43" si="134">IF((500- IF(L43=999,0,L43))*$E$7&lt;0,0,(500- IF(L43=999,0,L43))*$E$7)</f>
        <v>720</v>
      </c>
      <c r="AE43" s="17">
        <f t="shared" si="134"/>
        <v>720</v>
      </c>
      <c r="AF43" s="17">
        <f t="shared" si="134"/>
        <v>720</v>
      </c>
      <c r="AG43" s="17">
        <f t="shared" si="134"/>
        <v>720</v>
      </c>
      <c r="AH43" s="17">
        <f t="shared" ref="AH43:AK43" si="135">IF((500-IF(L43=999,0,L43))*$E$8&lt;0,0,(500-IF(L43=999,0,L43))*$E$8)</f>
        <v>480</v>
      </c>
      <c r="AI43" s="17">
        <f t="shared" si="135"/>
        <v>480</v>
      </c>
      <c r="AJ43" s="17">
        <f t="shared" si="135"/>
        <v>480</v>
      </c>
      <c r="AK43" s="17">
        <f t="shared" si="135"/>
        <v>480</v>
      </c>
      <c r="AL43" s="17">
        <f t="shared" ref="AL43:AO43" si="136">IF((500-IF(P43=999,0,P43))*$E$9&lt;0,0,(500-IF(P43=999,0,P43))*$E$9)</f>
        <v>600</v>
      </c>
      <c r="AM43" s="17">
        <f t="shared" si="136"/>
        <v>600</v>
      </c>
      <c r="AN43" s="17">
        <f t="shared" si="136"/>
        <v>600</v>
      </c>
      <c r="AO43" s="17">
        <f t="shared" si="136"/>
        <v>600</v>
      </c>
      <c r="AP43" s="17">
        <f t="shared" ref="AP43:AS43" si="137">IF((500-IF(T43=999,0,T43))*$E$10&lt;0,0,(500-IF(T43=999,0,T43))*$E$10)</f>
        <v>1000</v>
      </c>
      <c r="AQ43" s="17">
        <f t="shared" si="137"/>
        <v>1000</v>
      </c>
      <c r="AR43" s="17">
        <f t="shared" si="137"/>
        <v>1000</v>
      </c>
      <c r="AS43" s="17">
        <f t="shared" si="137"/>
        <v>1000</v>
      </c>
      <c r="AT43" s="17">
        <f t="shared" ref="AT43:AX43" si="138">IF((500-IF(X43=999,0,X43))*$E$11&lt;0,0,(500-IF(X43=999,0,X43))*$E$11)</f>
        <v>480</v>
      </c>
      <c r="AU43" s="17">
        <f t="shared" si="138"/>
        <v>480</v>
      </c>
      <c r="AV43" s="17">
        <f t="shared" si="138"/>
        <v>480</v>
      </c>
      <c r="AW43" s="17">
        <f t="shared" si="138"/>
        <v>480</v>
      </c>
      <c r="AX43" s="17">
        <f t="shared" si="138"/>
        <v>480</v>
      </c>
      <c r="AY43" s="18">
        <f t="shared" si="18"/>
        <v>2000</v>
      </c>
      <c r="AZ43" s="19">
        <f t="shared" ref="AZ43:BU43" si="139"> (AD43)* (AD43)/100</f>
        <v>5184</v>
      </c>
      <c r="BA43" s="17">
        <f t="shared" si="139"/>
        <v>5184</v>
      </c>
      <c r="BB43" s="17">
        <f t="shared" si="139"/>
        <v>5184</v>
      </c>
      <c r="BC43" s="17">
        <f t="shared" si="139"/>
        <v>5184</v>
      </c>
      <c r="BD43" s="17">
        <f t="shared" si="139"/>
        <v>2304</v>
      </c>
      <c r="BE43" s="17">
        <f t="shared" si="139"/>
        <v>2304</v>
      </c>
      <c r="BF43" s="17">
        <f t="shared" si="139"/>
        <v>2304</v>
      </c>
      <c r="BG43" s="17">
        <f t="shared" si="139"/>
        <v>2304</v>
      </c>
      <c r="BH43" s="17">
        <f t="shared" si="139"/>
        <v>3600</v>
      </c>
      <c r="BI43" s="17">
        <f t="shared" si="139"/>
        <v>3600</v>
      </c>
      <c r="BJ43" s="17">
        <f t="shared" si="139"/>
        <v>3600</v>
      </c>
      <c r="BK43" s="17">
        <f t="shared" si="139"/>
        <v>3600</v>
      </c>
      <c r="BL43" s="17">
        <f t="shared" si="139"/>
        <v>10000</v>
      </c>
      <c r="BM43" s="17">
        <f t="shared" si="139"/>
        <v>10000</v>
      </c>
      <c r="BN43" s="17">
        <f t="shared" si="139"/>
        <v>10000</v>
      </c>
      <c r="BO43" s="17">
        <f t="shared" si="139"/>
        <v>10000</v>
      </c>
      <c r="BP43" s="17">
        <f t="shared" si="139"/>
        <v>2304</v>
      </c>
      <c r="BQ43" s="17">
        <f t="shared" si="139"/>
        <v>2304</v>
      </c>
      <c r="BR43" s="17">
        <f t="shared" si="139"/>
        <v>2304</v>
      </c>
      <c r="BS43" s="17">
        <f t="shared" si="139"/>
        <v>2304</v>
      </c>
      <c r="BT43" s="17">
        <f t="shared" si="139"/>
        <v>2304</v>
      </c>
      <c r="BU43" s="20">
        <f t="shared" si="139"/>
        <v>40000</v>
      </c>
    </row>
    <row r="44" ht="13.5" customHeight="1">
      <c r="A44" s="1"/>
      <c r="B44" s="1"/>
      <c r="C44" s="8">
        <v>17.0</v>
      </c>
      <c r="D44" s="9" t="s">
        <v>70</v>
      </c>
      <c r="E44" s="10">
        <v>5.0</v>
      </c>
      <c r="F44" s="11">
        <f t="shared" si="128"/>
        <v>8978</v>
      </c>
      <c r="G44" s="12">
        <f t="shared" si="129"/>
        <v>8041</v>
      </c>
      <c r="H44" s="12">
        <f t="shared" si="130"/>
        <v>5425</v>
      </c>
      <c r="I44" s="12">
        <f t="shared" si="131"/>
        <v>1</v>
      </c>
      <c r="J44" s="12">
        <f t="shared" si="132"/>
        <v>0</v>
      </c>
      <c r="K44" s="13">
        <f t="shared" si="133"/>
        <v>0</v>
      </c>
      <c r="L44" s="14">
        <v>100.0</v>
      </c>
      <c r="M44" s="9">
        <v>100.0</v>
      </c>
      <c r="N44" s="9">
        <v>100.0</v>
      </c>
      <c r="O44" s="9">
        <v>100.0</v>
      </c>
      <c r="P44" s="9">
        <v>100.0</v>
      </c>
      <c r="Q44" s="9">
        <v>100.0</v>
      </c>
      <c r="R44" s="9">
        <v>100.0</v>
      </c>
      <c r="S44" s="9">
        <v>100.0</v>
      </c>
      <c r="T44" s="9">
        <v>100.0</v>
      </c>
      <c r="U44" s="9">
        <v>100.0</v>
      </c>
      <c r="V44" s="9">
        <v>100.0</v>
      </c>
      <c r="W44" s="9">
        <v>100.0</v>
      </c>
      <c r="X44" s="9">
        <v>100.0</v>
      </c>
      <c r="Y44" s="9">
        <v>100.0</v>
      </c>
      <c r="Z44" s="9">
        <v>100.0</v>
      </c>
      <c r="AA44" s="9">
        <v>100.0</v>
      </c>
      <c r="AB44" s="9">
        <v>100.0</v>
      </c>
      <c r="AC44" s="15">
        <v>200.0</v>
      </c>
      <c r="AD44" s="16">
        <f t="shared" ref="AD44:AG44" si="140">IF((500- IF(L44=999,0,L44))*$E$7&lt;0,0,(500- IF(L44=999,0,L44))*$E$7)</f>
        <v>720</v>
      </c>
      <c r="AE44" s="17">
        <f t="shared" si="140"/>
        <v>720</v>
      </c>
      <c r="AF44" s="17">
        <f t="shared" si="140"/>
        <v>720</v>
      </c>
      <c r="AG44" s="17">
        <f t="shared" si="140"/>
        <v>720</v>
      </c>
      <c r="AH44" s="17">
        <f t="shared" ref="AH44:AK44" si="141">IF((500-IF(L44=999,0,L44))*$E$8&lt;0,0,(500-IF(L44=999,0,L44))*$E$8)</f>
        <v>480</v>
      </c>
      <c r="AI44" s="17">
        <f t="shared" si="141"/>
        <v>480</v>
      </c>
      <c r="AJ44" s="17">
        <f t="shared" si="141"/>
        <v>480</v>
      </c>
      <c r="AK44" s="17">
        <f t="shared" si="141"/>
        <v>480</v>
      </c>
      <c r="AL44" s="17">
        <f t="shared" ref="AL44:AO44" si="142">IF((500-IF(P44=999,0,P44))*$E$9&lt;0,0,(500-IF(P44=999,0,P44))*$E$9)</f>
        <v>600</v>
      </c>
      <c r="AM44" s="17">
        <f t="shared" si="142"/>
        <v>600</v>
      </c>
      <c r="AN44" s="17">
        <f t="shared" si="142"/>
        <v>600</v>
      </c>
      <c r="AO44" s="17">
        <f t="shared" si="142"/>
        <v>600</v>
      </c>
      <c r="AP44" s="17">
        <f t="shared" ref="AP44:AS44" si="143">IF((500-IF(T44=999,0,T44))*$E$10&lt;0,0,(500-IF(T44=999,0,T44))*$E$10)</f>
        <v>1000</v>
      </c>
      <c r="AQ44" s="17">
        <f t="shared" si="143"/>
        <v>1000</v>
      </c>
      <c r="AR44" s="17">
        <f t="shared" si="143"/>
        <v>1000</v>
      </c>
      <c r="AS44" s="17">
        <f t="shared" si="143"/>
        <v>1000</v>
      </c>
      <c r="AT44" s="17">
        <f t="shared" ref="AT44:AX44" si="144">IF((500-IF(X44=999,0,X44))*$E$11&lt;0,0,(500-IF(X44=999,0,X44))*$E$11)</f>
        <v>480</v>
      </c>
      <c r="AU44" s="17">
        <f t="shared" si="144"/>
        <v>480</v>
      </c>
      <c r="AV44" s="17">
        <f t="shared" si="144"/>
        <v>480</v>
      </c>
      <c r="AW44" s="17">
        <f t="shared" si="144"/>
        <v>480</v>
      </c>
      <c r="AX44" s="17">
        <f t="shared" si="144"/>
        <v>480</v>
      </c>
      <c r="AY44" s="18">
        <f t="shared" si="18"/>
        <v>1500</v>
      </c>
      <c r="AZ44" s="19">
        <f t="shared" ref="AZ44:BU44" si="145"> (AD44)* (AD44)/100</f>
        <v>5184</v>
      </c>
      <c r="BA44" s="17">
        <f t="shared" si="145"/>
        <v>5184</v>
      </c>
      <c r="BB44" s="17">
        <f t="shared" si="145"/>
        <v>5184</v>
      </c>
      <c r="BC44" s="17">
        <f t="shared" si="145"/>
        <v>5184</v>
      </c>
      <c r="BD44" s="17">
        <f t="shared" si="145"/>
        <v>2304</v>
      </c>
      <c r="BE44" s="17">
        <f t="shared" si="145"/>
        <v>2304</v>
      </c>
      <c r="BF44" s="17">
        <f t="shared" si="145"/>
        <v>2304</v>
      </c>
      <c r="BG44" s="17">
        <f t="shared" si="145"/>
        <v>2304</v>
      </c>
      <c r="BH44" s="17">
        <f t="shared" si="145"/>
        <v>3600</v>
      </c>
      <c r="BI44" s="17">
        <f t="shared" si="145"/>
        <v>3600</v>
      </c>
      <c r="BJ44" s="17">
        <f t="shared" si="145"/>
        <v>3600</v>
      </c>
      <c r="BK44" s="17">
        <f t="shared" si="145"/>
        <v>3600</v>
      </c>
      <c r="BL44" s="17">
        <f t="shared" si="145"/>
        <v>10000</v>
      </c>
      <c r="BM44" s="17">
        <f t="shared" si="145"/>
        <v>10000</v>
      </c>
      <c r="BN44" s="17">
        <f t="shared" si="145"/>
        <v>10000</v>
      </c>
      <c r="BO44" s="17">
        <f t="shared" si="145"/>
        <v>10000</v>
      </c>
      <c r="BP44" s="17">
        <f t="shared" si="145"/>
        <v>2304</v>
      </c>
      <c r="BQ44" s="17">
        <f t="shared" si="145"/>
        <v>2304</v>
      </c>
      <c r="BR44" s="17">
        <f t="shared" si="145"/>
        <v>2304</v>
      </c>
      <c r="BS44" s="17">
        <f t="shared" si="145"/>
        <v>2304</v>
      </c>
      <c r="BT44" s="17">
        <f t="shared" si="145"/>
        <v>2304</v>
      </c>
      <c r="BU44" s="20">
        <f t="shared" si="145"/>
        <v>22500</v>
      </c>
    </row>
    <row r="45" ht="13.5" customHeight="1">
      <c r="A45" s="1"/>
      <c r="B45" s="1"/>
      <c r="C45" s="8">
        <v>18.0</v>
      </c>
      <c r="D45" s="9" t="s">
        <v>71</v>
      </c>
      <c r="E45" s="10">
        <v>5.0</v>
      </c>
      <c r="F45" s="11">
        <f t="shared" si="128"/>
        <v>7728</v>
      </c>
      <c r="G45" s="12">
        <f t="shared" si="129"/>
        <v>7416</v>
      </c>
      <c r="H45" s="12">
        <f t="shared" si="130"/>
        <v>4175</v>
      </c>
      <c r="I45" s="12">
        <f t="shared" si="131"/>
        <v>1</v>
      </c>
      <c r="J45" s="12">
        <f t="shared" si="132"/>
        <v>0</v>
      </c>
      <c r="K45" s="13">
        <f t="shared" si="133"/>
        <v>0</v>
      </c>
      <c r="L45" s="14">
        <v>100.0</v>
      </c>
      <c r="M45" s="9">
        <v>100.0</v>
      </c>
      <c r="N45" s="9">
        <v>100.0</v>
      </c>
      <c r="O45" s="9">
        <v>100.0</v>
      </c>
      <c r="P45" s="9">
        <v>100.0</v>
      </c>
      <c r="Q45" s="9">
        <v>100.0</v>
      </c>
      <c r="R45" s="9">
        <v>100.0</v>
      </c>
      <c r="S45" s="9">
        <v>100.0</v>
      </c>
      <c r="T45" s="9">
        <v>100.0</v>
      </c>
      <c r="U45" s="9">
        <v>100.0</v>
      </c>
      <c r="V45" s="9">
        <v>100.0</v>
      </c>
      <c r="W45" s="9">
        <v>100.0</v>
      </c>
      <c r="X45" s="9">
        <v>100.0</v>
      </c>
      <c r="Y45" s="9">
        <v>100.0</v>
      </c>
      <c r="Z45" s="9">
        <v>100.0</v>
      </c>
      <c r="AA45" s="9">
        <v>100.0</v>
      </c>
      <c r="AB45" s="9">
        <v>100.0</v>
      </c>
      <c r="AC45" s="15">
        <v>500.0</v>
      </c>
      <c r="AD45" s="16">
        <f t="shared" ref="AD45:AG45" si="146">IF((500- IF(L45=999,0,L45))*$E$7&lt;0,0,(500- IF(L45=999,0,L45))*$E$7)</f>
        <v>720</v>
      </c>
      <c r="AE45" s="17">
        <f t="shared" si="146"/>
        <v>720</v>
      </c>
      <c r="AF45" s="17">
        <f t="shared" si="146"/>
        <v>720</v>
      </c>
      <c r="AG45" s="17">
        <f t="shared" si="146"/>
        <v>720</v>
      </c>
      <c r="AH45" s="17">
        <f t="shared" ref="AH45:AK45" si="147">IF((500-IF(L45=999,0,L45))*$E$8&lt;0,0,(500-IF(L45=999,0,L45))*$E$8)</f>
        <v>480</v>
      </c>
      <c r="AI45" s="17">
        <f t="shared" si="147"/>
        <v>480</v>
      </c>
      <c r="AJ45" s="17">
        <f t="shared" si="147"/>
        <v>480</v>
      </c>
      <c r="AK45" s="17">
        <f t="shared" si="147"/>
        <v>480</v>
      </c>
      <c r="AL45" s="17">
        <f t="shared" ref="AL45:AO45" si="148">IF((500-IF(P45=999,0,P45))*$E$9&lt;0,0,(500-IF(P45=999,0,P45))*$E$9)</f>
        <v>600</v>
      </c>
      <c r="AM45" s="17">
        <f t="shared" si="148"/>
        <v>600</v>
      </c>
      <c r="AN45" s="17">
        <f t="shared" si="148"/>
        <v>600</v>
      </c>
      <c r="AO45" s="17">
        <f t="shared" si="148"/>
        <v>600</v>
      </c>
      <c r="AP45" s="17">
        <f t="shared" ref="AP45:AS45" si="149">IF((500-IF(T45=999,0,T45))*$E$10&lt;0,0,(500-IF(T45=999,0,T45))*$E$10)</f>
        <v>1000</v>
      </c>
      <c r="AQ45" s="17">
        <f t="shared" si="149"/>
        <v>1000</v>
      </c>
      <c r="AR45" s="17">
        <f t="shared" si="149"/>
        <v>1000</v>
      </c>
      <c r="AS45" s="17">
        <f t="shared" si="149"/>
        <v>1000</v>
      </c>
      <c r="AT45" s="17">
        <f t="shared" ref="AT45:AX45" si="150">IF((500-IF(X45=999,0,X45))*$E$11&lt;0,0,(500-IF(X45=999,0,X45))*$E$11)</f>
        <v>480</v>
      </c>
      <c r="AU45" s="17">
        <f t="shared" si="150"/>
        <v>480</v>
      </c>
      <c r="AV45" s="17">
        <f t="shared" si="150"/>
        <v>480</v>
      </c>
      <c r="AW45" s="17">
        <f t="shared" si="150"/>
        <v>480</v>
      </c>
      <c r="AX45" s="17">
        <f t="shared" si="150"/>
        <v>480</v>
      </c>
      <c r="AY45" s="18">
        <f t="shared" si="18"/>
        <v>0</v>
      </c>
      <c r="AZ45" s="19">
        <f t="shared" ref="AZ45:BU45" si="151"> (AD45)* (AD45)/100</f>
        <v>5184</v>
      </c>
      <c r="BA45" s="17">
        <f t="shared" si="151"/>
        <v>5184</v>
      </c>
      <c r="BB45" s="17">
        <f t="shared" si="151"/>
        <v>5184</v>
      </c>
      <c r="BC45" s="17">
        <f t="shared" si="151"/>
        <v>5184</v>
      </c>
      <c r="BD45" s="17">
        <f t="shared" si="151"/>
        <v>2304</v>
      </c>
      <c r="BE45" s="17">
        <f t="shared" si="151"/>
        <v>2304</v>
      </c>
      <c r="BF45" s="17">
        <f t="shared" si="151"/>
        <v>2304</v>
      </c>
      <c r="BG45" s="17">
        <f t="shared" si="151"/>
        <v>2304</v>
      </c>
      <c r="BH45" s="17">
        <f t="shared" si="151"/>
        <v>3600</v>
      </c>
      <c r="BI45" s="17">
        <f t="shared" si="151"/>
        <v>3600</v>
      </c>
      <c r="BJ45" s="17">
        <f t="shared" si="151"/>
        <v>3600</v>
      </c>
      <c r="BK45" s="17">
        <f t="shared" si="151"/>
        <v>3600</v>
      </c>
      <c r="BL45" s="17">
        <f t="shared" si="151"/>
        <v>10000</v>
      </c>
      <c r="BM45" s="17">
        <f t="shared" si="151"/>
        <v>10000</v>
      </c>
      <c r="BN45" s="17">
        <f t="shared" si="151"/>
        <v>10000</v>
      </c>
      <c r="BO45" s="17">
        <f t="shared" si="151"/>
        <v>10000</v>
      </c>
      <c r="BP45" s="17">
        <f t="shared" si="151"/>
        <v>2304</v>
      </c>
      <c r="BQ45" s="17">
        <f t="shared" si="151"/>
        <v>2304</v>
      </c>
      <c r="BR45" s="17">
        <f t="shared" si="151"/>
        <v>2304</v>
      </c>
      <c r="BS45" s="17">
        <f t="shared" si="151"/>
        <v>2304</v>
      </c>
      <c r="BT45" s="17">
        <f t="shared" si="151"/>
        <v>2304</v>
      </c>
      <c r="BU45" s="20">
        <f t="shared" si="151"/>
        <v>0</v>
      </c>
    </row>
    <row r="46" ht="13.5" customHeight="1">
      <c r="A46" s="1"/>
      <c r="B46" s="1"/>
      <c r="C46" s="22">
        <v>19.0</v>
      </c>
      <c r="D46" s="23" t="s">
        <v>72</v>
      </c>
      <c r="E46" s="24">
        <v>5.0</v>
      </c>
      <c r="F46" s="25">
        <f t="shared" si="128"/>
        <v>20262</v>
      </c>
      <c r="G46" s="26">
        <f t="shared" si="129"/>
        <v>14098</v>
      </c>
      <c r="H46" s="26">
        <f t="shared" si="130"/>
        <v>16295</v>
      </c>
      <c r="I46" s="26">
        <f t="shared" si="131"/>
        <v>0</v>
      </c>
      <c r="J46" s="26">
        <f t="shared" si="132"/>
        <v>18</v>
      </c>
      <c r="K46" s="27">
        <f t="shared" si="133"/>
        <v>18</v>
      </c>
      <c r="L46" s="28">
        <v>0.0</v>
      </c>
      <c r="M46" s="23">
        <v>0.0</v>
      </c>
      <c r="N46" s="23">
        <v>0.0</v>
      </c>
      <c r="O46" s="23">
        <v>0.0</v>
      </c>
      <c r="P46" s="23">
        <v>0.0</v>
      </c>
      <c r="Q46" s="23">
        <v>0.0</v>
      </c>
      <c r="R46" s="23">
        <v>0.0</v>
      </c>
      <c r="S46" s="23">
        <v>0.0</v>
      </c>
      <c r="T46" s="23">
        <v>0.0</v>
      </c>
      <c r="U46" s="23">
        <v>0.0</v>
      </c>
      <c r="V46" s="23">
        <v>0.0</v>
      </c>
      <c r="W46" s="23">
        <v>0.0</v>
      </c>
      <c r="X46" s="23">
        <v>0.0</v>
      </c>
      <c r="Y46" s="23">
        <v>0.0</v>
      </c>
      <c r="Z46" s="23">
        <v>0.0</v>
      </c>
      <c r="AA46" s="23">
        <v>0.0</v>
      </c>
      <c r="AB46" s="23">
        <v>0.0</v>
      </c>
      <c r="AC46" s="29">
        <v>0.0</v>
      </c>
      <c r="AD46" s="30">
        <f t="shared" ref="AD46:AG46" si="152">IF((500- IF(L46=999,0,L46))*$E$7&lt;0,0,(500- IF(L46=999,0,L46))*$E$7)</f>
        <v>900</v>
      </c>
      <c r="AE46" s="31">
        <f t="shared" si="152"/>
        <v>900</v>
      </c>
      <c r="AF46" s="31">
        <f t="shared" si="152"/>
        <v>900</v>
      </c>
      <c r="AG46" s="31">
        <f t="shared" si="152"/>
        <v>900</v>
      </c>
      <c r="AH46" s="31">
        <f t="shared" ref="AH46:AK46" si="153">IF((500-IF(L46=999,0,L46))*$E$8&lt;0,0,(500-IF(L46=999,0,L46))*$E$8)</f>
        <v>600</v>
      </c>
      <c r="AI46" s="31">
        <f t="shared" si="153"/>
        <v>600</v>
      </c>
      <c r="AJ46" s="31">
        <f t="shared" si="153"/>
        <v>600</v>
      </c>
      <c r="AK46" s="31">
        <f t="shared" si="153"/>
        <v>600</v>
      </c>
      <c r="AL46" s="31">
        <f t="shared" ref="AL46:AO46" si="154">IF((500-IF(P46=999,0,P46))*$E$9&lt;0,0,(500-IF(P46=999,0,P46))*$E$9)</f>
        <v>750</v>
      </c>
      <c r="AM46" s="31">
        <f t="shared" si="154"/>
        <v>750</v>
      </c>
      <c r="AN46" s="31">
        <f t="shared" si="154"/>
        <v>750</v>
      </c>
      <c r="AO46" s="31">
        <f t="shared" si="154"/>
        <v>750</v>
      </c>
      <c r="AP46" s="31">
        <f t="shared" ref="AP46:AS46" si="155">IF((500-IF(T46=999,0,T46))*$E$10&lt;0,0,(500-IF(T46=999,0,T46))*$E$10)</f>
        <v>1250</v>
      </c>
      <c r="AQ46" s="31">
        <f t="shared" si="155"/>
        <v>1250</v>
      </c>
      <c r="AR46" s="31">
        <f t="shared" si="155"/>
        <v>1250</v>
      </c>
      <c r="AS46" s="31">
        <f t="shared" si="155"/>
        <v>1250</v>
      </c>
      <c r="AT46" s="31">
        <f t="shared" ref="AT46:AX46" si="156">IF((500-IF(X46=999,0,X46))*$E$11&lt;0,0,(500-IF(X46=999,0,X46))*$E$11)</f>
        <v>600</v>
      </c>
      <c r="AU46" s="31">
        <f t="shared" si="156"/>
        <v>600</v>
      </c>
      <c r="AV46" s="31">
        <f t="shared" si="156"/>
        <v>600</v>
      </c>
      <c r="AW46" s="31">
        <f t="shared" si="156"/>
        <v>600</v>
      </c>
      <c r="AX46" s="31">
        <f t="shared" si="156"/>
        <v>600</v>
      </c>
      <c r="AY46" s="32">
        <f t="shared" si="18"/>
        <v>2500</v>
      </c>
      <c r="AZ46" s="33">
        <f t="shared" ref="AZ46:BU46" si="157"> (AD46)* (AD46)/100</f>
        <v>8100</v>
      </c>
      <c r="BA46" s="31">
        <f t="shared" si="157"/>
        <v>8100</v>
      </c>
      <c r="BB46" s="31">
        <f t="shared" si="157"/>
        <v>8100</v>
      </c>
      <c r="BC46" s="31">
        <f t="shared" si="157"/>
        <v>8100</v>
      </c>
      <c r="BD46" s="31">
        <f t="shared" si="157"/>
        <v>3600</v>
      </c>
      <c r="BE46" s="31">
        <f t="shared" si="157"/>
        <v>3600</v>
      </c>
      <c r="BF46" s="31">
        <f t="shared" si="157"/>
        <v>3600</v>
      </c>
      <c r="BG46" s="31">
        <f t="shared" si="157"/>
        <v>3600</v>
      </c>
      <c r="BH46" s="31">
        <f t="shared" si="157"/>
        <v>5625</v>
      </c>
      <c r="BI46" s="31">
        <f t="shared" si="157"/>
        <v>5625</v>
      </c>
      <c r="BJ46" s="31">
        <f t="shared" si="157"/>
        <v>5625</v>
      </c>
      <c r="BK46" s="31">
        <f t="shared" si="157"/>
        <v>5625</v>
      </c>
      <c r="BL46" s="31">
        <f t="shared" si="157"/>
        <v>15625</v>
      </c>
      <c r="BM46" s="31">
        <f t="shared" si="157"/>
        <v>15625</v>
      </c>
      <c r="BN46" s="31">
        <f t="shared" si="157"/>
        <v>15625</v>
      </c>
      <c r="BO46" s="31">
        <f t="shared" si="157"/>
        <v>15625</v>
      </c>
      <c r="BP46" s="31">
        <f t="shared" si="157"/>
        <v>3600</v>
      </c>
      <c r="BQ46" s="31">
        <f t="shared" si="157"/>
        <v>3600</v>
      </c>
      <c r="BR46" s="31">
        <f t="shared" si="157"/>
        <v>3600</v>
      </c>
      <c r="BS46" s="31">
        <f t="shared" si="157"/>
        <v>3600</v>
      </c>
      <c r="BT46" s="31">
        <f t="shared" si="157"/>
        <v>3600</v>
      </c>
      <c r="BU46" s="34">
        <f t="shared" si="157"/>
        <v>62500</v>
      </c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</row>
    <row r="221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</row>
    <row r="2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</row>
    <row r="2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</row>
    <row r="2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</row>
    <row r="225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</row>
    <row r="2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</row>
    <row r="227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</row>
    <row r="2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</row>
    <row r="229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</row>
    <row r="230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</row>
    <row r="231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</row>
    <row r="232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</row>
    <row r="233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</row>
    <row r="23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</row>
    <row r="235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</row>
    <row r="23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</row>
    <row r="237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</row>
    <row r="23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</row>
    <row r="239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</row>
    <row r="240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</row>
    <row r="241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</row>
    <row r="242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</row>
    <row r="243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</row>
    <row r="24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</row>
    <row r="245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</row>
    <row r="24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</row>
    <row r="247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</row>
    <row r="24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</row>
    <row r="249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</row>
    <row r="250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</row>
    <row r="251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</row>
    <row r="252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</row>
    <row r="253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</row>
    <row r="25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</row>
    <row r="255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</row>
    <row r="25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</row>
    <row r="257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</row>
    <row r="25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</row>
    <row r="259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</row>
    <row r="260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</row>
    <row r="261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</row>
    <row r="262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</row>
    <row r="263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</row>
    <row r="26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</row>
    <row r="265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</row>
    <row r="26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</row>
    <row r="267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</row>
    <row r="26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</row>
    <row r="269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</row>
    <row r="270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</row>
    <row r="271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</row>
    <row r="272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</row>
    <row r="273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</row>
    <row r="27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</row>
    <row r="275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</row>
    <row r="27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</row>
    <row r="277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</row>
    <row r="27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</row>
    <row r="279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</row>
    <row r="280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</row>
    <row r="281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</row>
    <row r="282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</row>
    <row r="283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</row>
    <row r="28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</row>
    <row r="285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</row>
    <row r="28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</row>
    <row r="287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</row>
    <row r="28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</row>
    <row r="289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</row>
    <row r="290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</row>
    <row r="291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</row>
    <row r="292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</row>
    <row r="293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</row>
    <row r="29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</row>
    <row r="295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</row>
    <row r="29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</row>
    <row r="297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</row>
    <row r="29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</row>
    <row r="299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</row>
    <row r="300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</row>
    <row r="301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</row>
    <row r="302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</row>
    <row r="303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</row>
    <row r="30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</row>
    <row r="305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</row>
    <row r="30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</row>
    <row r="307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</row>
    <row r="30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</row>
    <row r="309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</row>
    <row r="310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</row>
    <row r="311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</row>
    <row r="312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</row>
    <row r="313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</row>
    <row r="31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</row>
    <row r="315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</row>
    <row r="31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</row>
    <row r="317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</row>
    <row r="31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</row>
    <row r="319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</row>
    <row r="320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</row>
    <row r="321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</row>
    <row r="322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</row>
    <row r="323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</row>
    <row r="3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</row>
    <row r="325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</row>
    <row r="3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</row>
    <row r="327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</row>
    <row r="3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</row>
    <row r="329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</row>
    <row r="330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</row>
    <row r="331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</row>
    <row r="332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</row>
    <row r="333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</row>
    <row r="33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</row>
    <row r="335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</row>
    <row r="33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</row>
    <row r="337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</row>
    <row r="33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</row>
    <row r="339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</row>
    <row r="340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</row>
    <row r="341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</row>
    <row r="342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</row>
    <row r="343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</row>
    <row r="34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</row>
    <row r="345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</row>
    <row r="34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</row>
    <row r="347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</row>
    <row r="34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</row>
    <row r="349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</row>
    <row r="350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</row>
    <row r="351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</row>
    <row r="352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</row>
    <row r="353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</row>
    <row r="35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</row>
    <row r="355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</row>
    <row r="35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</row>
    <row r="357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</row>
    <row r="35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</row>
    <row r="359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</row>
    <row r="360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</row>
    <row r="361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</row>
    <row r="362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</row>
    <row r="363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</row>
    <row r="36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</row>
    <row r="365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</row>
    <row r="36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</row>
    <row r="367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</row>
    <row r="36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</row>
    <row r="369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</row>
    <row r="370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</row>
    <row r="371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</row>
    <row r="372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</row>
    <row r="373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</row>
    <row r="37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</row>
    <row r="375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</row>
    <row r="37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</row>
    <row r="377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</row>
    <row r="37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</row>
    <row r="379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</row>
    <row r="380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</row>
    <row r="381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</row>
    <row r="382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</row>
    <row r="383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</row>
    <row r="38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</row>
    <row r="385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</row>
    <row r="38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</row>
    <row r="387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</row>
    <row r="38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</row>
    <row r="389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</row>
    <row r="390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</row>
    <row r="391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</row>
    <row r="392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</row>
    <row r="393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</row>
    <row r="39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</row>
    <row r="395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</row>
    <row r="39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</row>
    <row r="397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</row>
    <row r="39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</row>
    <row r="399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</row>
    <row r="400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</row>
    <row r="401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</row>
    <row r="402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</row>
    <row r="403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</row>
    <row r="40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</row>
    <row r="405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</row>
    <row r="40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</row>
    <row r="407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</row>
    <row r="40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</row>
    <row r="409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</row>
    <row r="410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</row>
    <row r="411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</row>
    <row r="412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</row>
    <row r="413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</row>
    <row r="41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</row>
    <row r="415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</row>
    <row r="41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</row>
    <row r="417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</row>
    <row r="41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</row>
    <row r="419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</row>
    <row r="420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</row>
    <row r="421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</row>
    <row r="422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</row>
    <row r="423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</row>
    <row r="4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</row>
    <row r="425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</row>
    <row r="4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</row>
    <row r="427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</row>
    <row r="4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</row>
    <row r="429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</row>
    <row r="430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</row>
    <row r="431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</row>
    <row r="432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</row>
    <row r="433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</row>
    <row r="43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</row>
    <row r="435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</row>
    <row r="43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</row>
    <row r="437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</row>
    <row r="43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</row>
    <row r="439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</row>
    <row r="440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</row>
    <row r="441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</row>
    <row r="442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</row>
    <row r="443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</row>
    <row r="44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</row>
    <row r="445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</row>
    <row r="44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</row>
    <row r="447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</row>
    <row r="44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</row>
    <row r="449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</row>
    <row r="450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</row>
    <row r="451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</row>
    <row r="452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</row>
    <row r="453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</row>
    <row r="45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</row>
    <row r="455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</row>
    <row r="45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</row>
    <row r="457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</row>
    <row r="45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</row>
    <row r="459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</row>
    <row r="460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</row>
    <row r="461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</row>
    <row r="462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</row>
    <row r="463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</row>
    <row r="46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</row>
    <row r="465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</row>
    <row r="46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</row>
    <row r="467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</row>
    <row r="46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</row>
    <row r="469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</row>
    <row r="470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</row>
    <row r="471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</row>
    <row r="472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</row>
    <row r="473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</row>
    <row r="47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</row>
    <row r="475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</row>
    <row r="47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</row>
    <row r="477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</row>
    <row r="47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</row>
    <row r="479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</row>
    <row r="480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</row>
    <row r="481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</row>
    <row r="482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</row>
    <row r="483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</row>
    <row r="48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</row>
    <row r="485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</row>
    <row r="48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</row>
    <row r="487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</row>
    <row r="48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</row>
    <row r="489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</row>
    <row r="490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</row>
    <row r="491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</row>
    <row r="492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</row>
    <row r="493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</row>
    <row r="49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</row>
    <row r="495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</row>
    <row r="49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</row>
    <row r="497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</row>
    <row r="49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</row>
    <row r="499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</row>
    <row r="500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</row>
    <row r="501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</row>
    <row r="502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</row>
    <row r="503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</row>
    <row r="50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</row>
    <row r="505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</row>
    <row r="50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</row>
    <row r="507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</row>
    <row r="50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</row>
    <row r="509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</row>
    <row r="510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</row>
    <row r="511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</row>
    <row r="512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</row>
    <row r="513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</row>
    <row r="51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</row>
    <row r="515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</row>
    <row r="51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</row>
    <row r="517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</row>
    <row r="51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</row>
    <row r="519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</row>
    <row r="520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</row>
    <row r="521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</row>
    <row r="522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</row>
    <row r="523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</row>
    <row r="5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</row>
    <row r="525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</row>
    <row r="5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</row>
    <row r="527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</row>
    <row r="5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</row>
    <row r="529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</row>
    <row r="530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</row>
    <row r="531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</row>
    <row r="532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</row>
    <row r="533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</row>
    <row r="53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</row>
    <row r="535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</row>
    <row r="53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</row>
    <row r="537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</row>
    <row r="53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</row>
    <row r="539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</row>
    <row r="540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</row>
    <row r="541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</row>
    <row r="542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</row>
    <row r="543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</row>
    <row r="54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</row>
    <row r="545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</row>
    <row r="54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</row>
    <row r="547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</row>
    <row r="54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</row>
    <row r="549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</row>
    <row r="550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</row>
    <row r="551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</row>
    <row r="552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</row>
    <row r="553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</row>
    <row r="55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</row>
    <row r="555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</row>
    <row r="55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</row>
    <row r="557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</row>
    <row r="55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</row>
    <row r="559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</row>
    <row r="560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</row>
    <row r="561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</row>
    <row r="562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</row>
    <row r="563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</row>
    <row r="56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</row>
    <row r="565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</row>
    <row r="56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</row>
    <row r="567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</row>
    <row r="56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</row>
    <row r="569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</row>
    <row r="570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</row>
    <row r="571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</row>
    <row r="572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</row>
    <row r="573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</row>
    <row r="57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</row>
    <row r="575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</row>
    <row r="57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</row>
    <row r="577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</row>
    <row r="57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</row>
    <row r="579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</row>
    <row r="580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</row>
    <row r="581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</row>
    <row r="582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</row>
    <row r="583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</row>
    <row r="58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</row>
    <row r="585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</row>
    <row r="58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</row>
    <row r="587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</row>
    <row r="58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</row>
    <row r="589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</row>
    <row r="590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</row>
    <row r="591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</row>
    <row r="592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</row>
    <row r="593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</row>
    <row r="59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</row>
    <row r="595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</row>
    <row r="59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</row>
    <row r="597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</row>
    <row r="59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</row>
    <row r="599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</row>
    <row r="600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</row>
    <row r="601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</row>
    <row r="602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</row>
    <row r="603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</row>
    <row r="60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</row>
    <row r="605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</row>
    <row r="60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</row>
    <row r="607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</row>
    <row r="60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</row>
    <row r="609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</row>
    <row r="610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</row>
    <row r="611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</row>
    <row r="612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</row>
    <row r="613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</row>
    <row r="61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</row>
    <row r="615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</row>
    <row r="61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</row>
    <row r="617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</row>
    <row r="61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</row>
    <row r="619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</row>
    <row r="620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</row>
    <row r="621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</row>
    <row r="622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</row>
    <row r="623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</row>
    <row r="6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</row>
    <row r="625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</row>
    <row r="6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</row>
    <row r="627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</row>
    <row r="6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</row>
    <row r="629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</row>
    <row r="630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</row>
    <row r="631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</row>
    <row r="632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</row>
    <row r="633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</row>
    <row r="63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</row>
    <row r="635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</row>
    <row r="63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</row>
    <row r="637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</row>
    <row r="63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</row>
    <row r="639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</row>
    <row r="640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</row>
    <row r="641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</row>
    <row r="642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</row>
    <row r="643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</row>
    <row r="64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</row>
    <row r="645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</row>
    <row r="64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</row>
    <row r="647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</row>
    <row r="64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</row>
    <row r="649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</row>
    <row r="650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</row>
    <row r="651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</row>
    <row r="652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</row>
    <row r="653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</row>
    <row r="65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</row>
    <row r="655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</row>
    <row r="65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</row>
    <row r="657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</row>
    <row r="65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</row>
    <row r="659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</row>
    <row r="660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</row>
    <row r="661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</row>
    <row r="662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</row>
    <row r="663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</row>
    <row r="66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</row>
    <row r="665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</row>
    <row r="66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</row>
    <row r="667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</row>
    <row r="66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</row>
    <row r="669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</row>
    <row r="670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</row>
    <row r="671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</row>
    <row r="672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</row>
    <row r="673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</row>
    <row r="67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</row>
    <row r="675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</row>
    <row r="67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</row>
    <row r="677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</row>
    <row r="67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</row>
    <row r="679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</row>
    <row r="680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</row>
    <row r="681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</row>
    <row r="682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</row>
    <row r="683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</row>
    <row r="68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</row>
    <row r="685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</row>
    <row r="68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</row>
    <row r="687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</row>
    <row r="68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</row>
    <row r="689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</row>
    <row r="690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</row>
    <row r="691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</row>
    <row r="692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</row>
    <row r="693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</row>
    <row r="69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</row>
    <row r="695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</row>
    <row r="69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</row>
    <row r="697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</row>
    <row r="69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</row>
    <row r="699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</row>
    <row r="700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</row>
    <row r="701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</row>
    <row r="702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</row>
    <row r="703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</row>
    <row r="70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</row>
    <row r="705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</row>
    <row r="70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</row>
    <row r="707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</row>
    <row r="70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</row>
    <row r="709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</row>
    <row r="710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</row>
    <row r="711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</row>
    <row r="712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</row>
    <row r="713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</row>
    <row r="71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</row>
    <row r="715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</row>
    <row r="71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</row>
    <row r="717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</row>
    <row r="71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</row>
    <row r="719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</row>
    <row r="720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</row>
    <row r="721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</row>
    <row r="722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</row>
    <row r="723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</row>
    <row r="7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</row>
    <row r="725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</row>
    <row r="7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</row>
    <row r="727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</row>
    <row r="7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</row>
    <row r="729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</row>
    <row r="730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</row>
    <row r="731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</row>
    <row r="732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</row>
    <row r="733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</row>
    <row r="73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</row>
    <row r="735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</row>
    <row r="73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</row>
    <row r="737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</row>
    <row r="73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</row>
    <row r="739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</row>
    <row r="740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</row>
    <row r="741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</row>
    <row r="742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</row>
    <row r="743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</row>
    <row r="74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</row>
    <row r="745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</row>
    <row r="74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</row>
    <row r="747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</row>
    <row r="74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</row>
    <row r="749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</row>
    <row r="750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</row>
    <row r="751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</row>
    <row r="752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</row>
    <row r="753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</row>
    <row r="75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</row>
    <row r="755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</row>
    <row r="75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</row>
    <row r="757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</row>
    <row r="75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</row>
    <row r="759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</row>
    <row r="760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</row>
    <row r="761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</row>
    <row r="762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</row>
    <row r="763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</row>
    <row r="76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</row>
    <row r="765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</row>
    <row r="76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</row>
    <row r="767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</row>
    <row r="76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</row>
    <row r="769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</row>
    <row r="770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</row>
    <row r="771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</row>
    <row r="772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</row>
    <row r="773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</row>
    <row r="77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</row>
    <row r="775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</row>
    <row r="77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</row>
    <row r="777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</row>
    <row r="77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</row>
    <row r="779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</row>
    <row r="780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</row>
    <row r="781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</row>
    <row r="782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</row>
    <row r="783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</row>
    <row r="78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</row>
    <row r="785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</row>
    <row r="78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</row>
    <row r="787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</row>
    <row r="78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</row>
    <row r="789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</row>
    <row r="790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</row>
    <row r="791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</row>
    <row r="792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</row>
    <row r="793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</row>
    <row r="79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</row>
    <row r="795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</row>
    <row r="79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</row>
    <row r="797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</row>
    <row r="79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</row>
    <row r="799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</row>
    <row r="800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</row>
    <row r="801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</row>
    <row r="802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</row>
    <row r="803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</row>
    <row r="80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</row>
    <row r="805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</row>
    <row r="80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</row>
    <row r="807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</row>
    <row r="80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</row>
    <row r="809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</row>
    <row r="810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</row>
    <row r="811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</row>
    <row r="812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</row>
    <row r="813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</row>
    <row r="81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</row>
    <row r="815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</row>
    <row r="81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</row>
    <row r="817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</row>
    <row r="81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</row>
    <row r="819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</row>
    <row r="820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</row>
    <row r="821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</row>
    <row r="822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</row>
    <row r="823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</row>
    <row r="8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</row>
    <row r="825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</row>
    <row r="8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</row>
    <row r="827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</row>
    <row r="8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</row>
    <row r="829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</row>
    <row r="830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</row>
    <row r="831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</row>
    <row r="832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</row>
    <row r="833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</row>
    <row r="83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</row>
    <row r="835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</row>
    <row r="83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</row>
    <row r="837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</row>
    <row r="83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</row>
    <row r="839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</row>
    <row r="840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</row>
    <row r="841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</row>
    <row r="842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</row>
    <row r="843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</row>
    <row r="84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</row>
    <row r="845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</row>
    <row r="84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</row>
    <row r="847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</row>
    <row r="84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</row>
    <row r="849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</row>
    <row r="850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</row>
    <row r="851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</row>
    <row r="852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</row>
    <row r="853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</row>
    <row r="85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</row>
    <row r="855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</row>
    <row r="85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</row>
    <row r="857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</row>
    <row r="85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</row>
    <row r="859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</row>
    <row r="860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</row>
    <row r="861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</row>
    <row r="862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</row>
    <row r="863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</row>
    <row r="86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</row>
    <row r="865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</row>
    <row r="86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</row>
    <row r="867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</row>
    <row r="86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</row>
    <row r="869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</row>
    <row r="870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</row>
    <row r="871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</row>
    <row r="872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</row>
    <row r="873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</row>
    <row r="87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</row>
    <row r="875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</row>
    <row r="87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</row>
    <row r="877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</row>
    <row r="87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</row>
    <row r="879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</row>
    <row r="880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</row>
    <row r="881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</row>
    <row r="882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</row>
    <row r="883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</row>
    <row r="88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</row>
    <row r="885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</row>
    <row r="88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</row>
    <row r="887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</row>
    <row r="88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</row>
    <row r="889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</row>
    <row r="890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</row>
    <row r="891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</row>
    <row r="892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</row>
    <row r="893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</row>
    <row r="89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</row>
    <row r="895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</row>
    <row r="89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</row>
    <row r="897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</row>
    <row r="89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</row>
    <row r="899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</row>
    <row r="900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</row>
    <row r="901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</row>
    <row r="902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</row>
    <row r="903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</row>
    <row r="90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</row>
    <row r="905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</row>
    <row r="90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</row>
    <row r="907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</row>
    <row r="90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</row>
    <row r="909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</row>
    <row r="910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</row>
    <row r="911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</row>
    <row r="912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</row>
    <row r="913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</row>
    <row r="91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</row>
    <row r="915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</row>
    <row r="91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</row>
    <row r="917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</row>
    <row r="91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</row>
    <row r="919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</row>
    <row r="920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</row>
    <row r="921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</row>
    <row r="922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</row>
    <row r="923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</row>
    <row r="9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</row>
    <row r="925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</row>
    <row r="9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</row>
    <row r="927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</row>
    <row r="9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</row>
    <row r="929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</row>
    <row r="930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</row>
    <row r="931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</row>
    <row r="932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</row>
    <row r="933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</row>
    <row r="93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</row>
    <row r="935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</row>
    <row r="93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</row>
    <row r="937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</row>
    <row r="93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</row>
    <row r="939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</row>
    <row r="940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</row>
    <row r="941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</row>
    <row r="942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</row>
    <row r="943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</row>
    <row r="94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</row>
    <row r="945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</row>
    <row r="94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</row>
    <row r="947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</row>
    <row r="94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</row>
    <row r="949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</row>
    <row r="950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</row>
    <row r="951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</row>
    <row r="952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</row>
    <row r="953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</row>
    <row r="95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</row>
    <row r="955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</row>
    <row r="95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</row>
    <row r="957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</row>
    <row r="95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</row>
    <row r="959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</row>
    <row r="960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</row>
    <row r="961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</row>
    <row r="962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</row>
    <row r="963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</row>
    <row r="96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</row>
    <row r="965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</row>
    <row r="96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</row>
    <row r="967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</row>
    <row r="96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</row>
    <row r="969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</row>
    <row r="970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</row>
    <row r="971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</row>
    <row r="972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</row>
    <row r="973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</row>
    <row r="97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</row>
    <row r="975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</row>
    <row r="97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</row>
    <row r="977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</row>
    <row r="97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</row>
    <row r="979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</row>
    <row r="980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</row>
    <row r="981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</row>
    <row r="982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</row>
    <row r="983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</row>
    <row r="98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</row>
    <row r="985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</row>
    <row r="98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</row>
    <row r="987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</row>
    <row r="98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</row>
    <row r="989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</row>
    <row r="990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</row>
    <row r="991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</row>
    <row r="992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</row>
    <row r="993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</row>
    <row r="99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</row>
    <row r="995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</row>
    <row r="99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</row>
    <row r="997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</row>
    <row r="99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</row>
    <row r="999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  <c r="BO999" s="1"/>
      <c r="BP999" s="1"/>
      <c r="BQ999" s="1"/>
      <c r="BR999" s="1"/>
      <c r="BS999" s="1"/>
      <c r="BT999" s="1"/>
      <c r="BU999" s="1"/>
    </row>
    <row r="1000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  <c r="BL1000" s="1"/>
      <c r="BM1000" s="1"/>
      <c r="BN1000" s="1"/>
      <c r="BO1000" s="1"/>
      <c r="BP1000" s="1"/>
      <c r="BQ1000" s="1"/>
      <c r="BR1000" s="1"/>
      <c r="BS1000" s="1"/>
      <c r="BT1000" s="1"/>
      <c r="BU1000" s="1"/>
    </row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1" ht="13.5" customHeight="1"/>
    <row r="2" ht="13.5" customHeight="1"/>
    <row r="3" ht="13.5" customHeight="1"/>
    <row r="4" ht="13.5" customHeight="1"/>
    <row r="5" ht="13.5" customHeight="1"/>
    <row r="6" ht="13.5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1" ht="13.5" customHeight="1"/>
    <row r="2" ht="13.5" customHeight="1"/>
    <row r="3" ht="13.5" customHeight="1"/>
    <row r="4" ht="13.5" customHeight="1"/>
    <row r="5" ht="13.5" customHeight="1"/>
    <row r="6" ht="13.5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2020-10-21T04:55:01Z</dcterms:created>
  <dc:creator>-NUE NEO</dc:creator>
</cp:coreProperties>
</file>